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0" yWindow="-75" windowWidth="12420" windowHeight="14130" tabRatio="661" activeTab="2"/>
  </bookViews>
  <sheets>
    <sheet name="REKAPITULACIJA" sheetId="2" r:id="rId1"/>
    <sheet name="GRADBENA" sheetId="1" r:id="rId2"/>
    <sheet name="OBRTNIŠKA" sheetId="3" r:id="rId3"/>
  </sheets>
  <definedNames>
    <definedName name="_xlnm.Print_Area" localSheetId="1">GRADBENA!$A$1:$F$146</definedName>
    <definedName name="_xlnm.Print_Area" localSheetId="2">OBRTNIŠKA!$A$1:$F$152</definedName>
    <definedName name="_xlnm.Print_Titles" localSheetId="1">GRADBENA!$58:$59</definedName>
    <definedName name="_xlnm.Print_Titles" localSheetId="2">OBRTNIŠKA!$63:$64</definedName>
  </definedNames>
  <calcPr calcId="144525" calcMode="manual"/>
</workbook>
</file>

<file path=xl/calcChain.xml><?xml version="1.0" encoding="utf-8"?>
<calcChain xmlns="http://schemas.openxmlformats.org/spreadsheetml/2006/main">
  <c r="F133" i="3" l="1"/>
  <c r="F129" i="3"/>
  <c r="F125" i="3"/>
  <c r="D129" i="1"/>
  <c r="D104" i="3"/>
  <c r="F104" i="3" s="1"/>
  <c r="D102" i="3"/>
  <c r="F102" i="3" s="1"/>
  <c r="F91" i="3"/>
  <c r="F150" i="3"/>
  <c r="F148" i="3"/>
  <c r="F146" i="3"/>
  <c r="F145" i="3"/>
  <c r="F78" i="3"/>
  <c r="D110" i="3" l="1"/>
  <c r="F152" i="3"/>
  <c r="F24" i="3" s="1"/>
  <c r="D101" i="3"/>
  <c r="D109" i="3" s="1"/>
  <c r="F133" i="1" l="1"/>
  <c r="F100" i="1"/>
  <c r="F98" i="1"/>
  <c r="F84" i="1"/>
  <c r="D116" i="1"/>
  <c r="F114" i="1"/>
  <c r="F86" i="1"/>
  <c r="F94" i="1" l="1"/>
  <c r="F80" i="1"/>
  <c r="F78" i="1"/>
  <c r="F137" i="3" l="1"/>
  <c r="F135" i="3"/>
  <c r="F131" i="3"/>
  <c r="F127" i="3"/>
  <c r="F123" i="3"/>
  <c r="F116" i="3"/>
  <c r="F114" i="3"/>
  <c r="F112" i="3"/>
  <c r="F106" i="3"/>
  <c r="F93" i="3"/>
  <c r="F89" i="3"/>
  <c r="F82" i="3"/>
  <c r="F80" i="3"/>
  <c r="F77" i="3"/>
  <c r="F69" i="3"/>
  <c r="F67" i="3"/>
  <c r="F71" i="3" s="1"/>
  <c r="F14" i="3" s="1"/>
  <c r="F145" i="1"/>
  <c r="F144" i="1"/>
  <c r="F142" i="1"/>
  <c r="F135" i="1"/>
  <c r="F131" i="1"/>
  <c r="F129" i="1"/>
  <c r="F121" i="1"/>
  <c r="F120" i="1"/>
  <c r="D118" i="1"/>
  <c r="F118" i="1" s="1"/>
  <c r="F116" i="1"/>
  <c r="F112" i="1"/>
  <c r="F110" i="1"/>
  <c r="F108" i="1"/>
  <c r="F106" i="1"/>
  <c r="F104" i="1"/>
  <c r="F102" i="1"/>
  <c r="F96" i="1"/>
  <c r="F92" i="1"/>
  <c r="F90" i="1"/>
  <c r="F89" i="1"/>
  <c r="F82" i="1"/>
  <c r="F77" i="1"/>
  <c r="F76" i="1"/>
  <c r="F75" i="1"/>
  <c r="F74" i="1"/>
  <c r="F71" i="1"/>
  <c r="F65" i="1"/>
  <c r="F64" i="1"/>
  <c r="F63" i="1"/>
  <c r="F62" i="1"/>
  <c r="F60" i="1"/>
  <c r="F66" i="1" s="1"/>
  <c r="F13" i="1" s="1"/>
  <c r="F137" i="1" l="1"/>
  <c r="F17" i="1" s="1"/>
  <c r="F122" i="1"/>
  <c r="F15" i="1" s="1"/>
  <c r="F139" i="3"/>
  <c r="F22" i="3" s="1"/>
  <c r="F95" i="3"/>
  <c r="F18" i="3" s="1"/>
  <c r="F84" i="3"/>
  <c r="F16" i="3" s="1"/>
  <c r="F146" i="1"/>
  <c r="F19" i="1" s="1"/>
  <c r="F103" i="3"/>
  <c r="F101" i="3"/>
  <c r="F109" i="3"/>
  <c r="F127" i="1"/>
  <c r="F21" i="1" l="1"/>
  <c r="F23" i="1" s="1"/>
  <c r="F25" i="1" s="1"/>
  <c r="F110" i="3"/>
  <c r="F118" i="3" s="1"/>
  <c r="F20" i="3" s="1"/>
  <c r="F26" i="3" s="1"/>
  <c r="F28" i="3" l="1"/>
  <c r="F30" i="3" s="1"/>
  <c r="F19" i="2"/>
  <c r="F17" i="2"/>
  <c r="F21" i="2" s="1"/>
  <c r="F23" i="2" l="1"/>
  <c r="F25" i="2" s="1"/>
  <c r="F27" i="2" s="1"/>
</calcChain>
</file>

<file path=xl/sharedStrings.xml><?xml version="1.0" encoding="utf-8"?>
<sst xmlns="http://schemas.openxmlformats.org/spreadsheetml/2006/main" count="322" uniqueCount="206">
  <si>
    <t>1.1</t>
  </si>
  <si>
    <t>1.2</t>
  </si>
  <si>
    <t>1.3</t>
  </si>
  <si>
    <t>2.1</t>
  </si>
  <si>
    <t>2.2</t>
  </si>
  <si>
    <t>2.3</t>
  </si>
  <si>
    <t>2.4</t>
  </si>
  <si>
    <t>2.5</t>
  </si>
  <si>
    <t>3.1</t>
  </si>
  <si>
    <t>3.2</t>
  </si>
  <si>
    <t>4.1</t>
  </si>
  <si>
    <t>4.2</t>
  </si>
  <si>
    <t>4.3</t>
  </si>
  <si>
    <t xml:space="preserve"> </t>
  </si>
  <si>
    <t>SKUPAJ OCENJENA VREDNOST BREZ DDV:</t>
  </si>
  <si>
    <t>SKUPAJ OCENJENA VREDNOST Z DDV:</t>
  </si>
  <si>
    <t>m'</t>
  </si>
  <si>
    <t>kos</t>
  </si>
  <si>
    <t>4.4</t>
  </si>
  <si>
    <t>3.3</t>
  </si>
  <si>
    <t>Investitor:</t>
  </si>
  <si>
    <t>Objekt:</t>
  </si>
  <si>
    <t>5.1</t>
  </si>
  <si>
    <t>5.2</t>
  </si>
  <si>
    <t>I. PREDDELA</t>
  </si>
  <si>
    <t>I. PREDDELA SKUPAJ:</t>
  </si>
  <si>
    <t>II. RUŠITVENA DELA</t>
  </si>
  <si>
    <t>II. RUŠITVENA DELA SKUPAJ:</t>
  </si>
  <si>
    <t>Jože Poglajen, univ.dipl.inž.grad.</t>
  </si>
  <si>
    <t>Maja Sakač Rožmanec, dipl.inž.grad.</t>
  </si>
  <si>
    <t>SKUPNA REKAPITULACIJA</t>
  </si>
  <si>
    <t>kpl</t>
  </si>
  <si>
    <t>DDV 22%</t>
  </si>
  <si>
    <t>Izdelava varnostnega načrta gradbišča, potrjenega s strani varnostnega inženirja (varnost pri delu, …)</t>
  </si>
  <si>
    <t>2.6</t>
  </si>
  <si>
    <t>2.7</t>
  </si>
  <si>
    <t>2.8</t>
  </si>
  <si>
    <t>št.</t>
  </si>
  <si>
    <t>Opis del</t>
  </si>
  <si>
    <t>Enota</t>
  </si>
  <si>
    <t>Količina</t>
  </si>
  <si>
    <t>Cena/enoto</t>
  </si>
  <si>
    <t>Znesek [€]</t>
  </si>
  <si>
    <t>SPLOŠNO</t>
  </si>
  <si>
    <t>Ponudnik del je pred oddajo ponudbe dolžan preveriti ustreznost popisov in izmer del, glede na vse projekte, ki so mu na vpogled pri investitorju ali(in) projektantu. V primeru odstopanj, je le-te dolžan zajeti ločeno kot: več ali manj dela ter dodatna dela.</t>
  </si>
  <si>
    <t>Interesenti za oddajo ponudbe si morajo, zaradi specifičnosti del, obvezno predhodno ogledati objekt!</t>
  </si>
  <si>
    <t>Zaradi deloma manjkajočih informacij o stanju nosilnih konstrukcijskih delov objekta, temeljev zidov, količine vlage v njih in terena pod tlaki, se predvideva možnost potrebe po sanacijskih posegih v le-te: poglobitev temeljev, natančnejši sistem injiciranja zidov (v splošnem je injiciranje zajeto), preprečitev kapilarnega dviga vlage v stenah, ki jih je izbrani izvajalec del dolžan pripraviti v skladu z zahtevami statika po natančnejši ugotovitvi podatkov neposredno na terenu.</t>
  </si>
  <si>
    <t>V pozicijah je potrebno upoštevati:</t>
  </si>
  <si>
    <t>~ vsa pripravljalna in pomožna  dela,</t>
  </si>
  <si>
    <t>~ ves potreben material,</t>
  </si>
  <si>
    <t>~ izdelavo,</t>
  </si>
  <si>
    <t>~ vgrajevanje, oz.montažo,</t>
  </si>
  <si>
    <t>~ obračun izkopov in nasipov v zbitem stanju,</t>
  </si>
  <si>
    <t>~ vse mere kontrolirati na objektu,</t>
  </si>
  <si>
    <t>~ zavarovati okolico in opremo na mestu del,</t>
  </si>
  <si>
    <t>~ vse vertikalne in horizontalne transporte na in z gradbišča,</t>
  </si>
  <si>
    <t>~ zagotoviti certifikate ali/in končna poročila vgrajenega materiala,</t>
  </si>
  <si>
    <t>~ navodila, tehnično poročilo, delavniške načrte,</t>
  </si>
  <si>
    <t>~ oddajo vseh odpadkov, ki nastajajo pri grabenih delih, v predelavo in (ali) odstranitev pooblaščenim odjemalcem, skladno z veljavnimi pravilniki in uredbami,</t>
  </si>
  <si>
    <t>~ predložitev ustreznih dokazil o ustrezni oddaji gradbenih odpadkov, skladno z veljavnimi pravilniki in uredbami,</t>
  </si>
  <si>
    <t>~ vsa zaključna dela,</t>
  </si>
  <si>
    <t>~ dobavo,</t>
  </si>
  <si>
    <t>~ vse neposredne in posredne stroške eventualnih neodobrenih sprememb, oz odstopanja od projekta in projektiranih materialov, s strani izvajalca del, nosi izvajalec, oz.povzročitelj,</t>
  </si>
  <si>
    <t>Vzpostavitev začasne deponije gradbišča na gradbeni parceli v bližini objekta</t>
  </si>
  <si>
    <r>
      <t xml:space="preserve">   m</t>
    </r>
    <r>
      <rPr>
        <vertAlign val="superscript"/>
        <sz val="10"/>
        <rFont val="Arial"/>
        <family val="2"/>
        <charset val="238"/>
      </rPr>
      <t>3</t>
    </r>
  </si>
  <si>
    <t xml:space="preserve"> - stenski omet</t>
  </si>
  <si>
    <t xml:space="preserve"> - stropni omet</t>
  </si>
  <si>
    <r>
      <t xml:space="preserve">   m</t>
    </r>
    <r>
      <rPr>
        <vertAlign val="superscript"/>
        <sz val="10"/>
        <rFont val="Arial"/>
        <family val="2"/>
        <charset val="238"/>
      </rPr>
      <t>2</t>
    </r>
  </si>
  <si>
    <t>2.9</t>
  </si>
  <si>
    <t>2.10</t>
  </si>
  <si>
    <t>ur</t>
  </si>
  <si>
    <t>2.11</t>
  </si>
  <si>
    <t>2.12</t>
  </si>
  <si>
    <t>2.13</t>
  </si>
  <si>
    <t>2.14</t>
  </si>
  <si>
    <t>Izvedba notranjih stropnih ometov z grobim in finim ometom na predhodno pripravljeno površino s katere je bil odstranjen star omet in očiščena podlaga.</t>
  </si>
  <si>
    <r>
      <t>m</t>
    </r>
    <r>
      <rPr>
        <vertAlign val="superscript"/>
        <sz val="10"/>
        <rFont val="Arial"/>
        <family val="2"/>
        <charset val="238"/>
      </rPr>
      <t>2</t>
    </r>
  </si>
  <si>
    <t>2x kitanje in 1x brušenje na novo ometanih zidnih in stropnih površin ter suhomontažnih sten, vključno z dobavo materiala in vsemi pomožnimi deli</t>
  </si>
  <si>
    <t xml:space="preserve"> - stene</t>
  </si>
  <si>
    <t xml:space="preserve"> - stropovi</t>
  </si>
  <si>
    <t>2x pleskanje notranjih sten z apneno barvo, vključno s ščitenjem stavbnega pohištva in tal, čiščenjem po končanih delih in dobavo materiala</t>
  </si>
  <si>
    <t>Montaža in demontaža notranjega delovnega odra višine do 3,00 m, s prenosom materiala do mesta gradnje in vsem potrebnim materialom.</t>
  </si>
  <si>
    <t>1000 LJUBLJANA</t>
  </si>
  <si>
    <r>
      <t xml:space="preserve"> - lesena vrata vel.do 2 m</t>
    </r>
    <r>
      <rPr>
        <vertAlign val="superscript"/>
        <sz val="10"/>
        <rFont val="Arial"/>
        <family val="2"/>
        <charset val="238"/>
      </rPr>
      <t>2</t>
    </r>
  </si>
  <si>
    <r>
      <t xml:space="preserve"> - lesena vrata vel.nad 2 m</t>
    </r>
    <r>
      <rPr>
        <vertAlign val="superscript"/>
        <sz val="10"/>
        <rFont val="Arial"/>
        <family val="2"/>
        <charset val="238"/>
      </rPr>
      <t>2</t>
    </r>
  </si>
  <si>
    <t>Odvoz ruševin in odpadkov na stalno uradno deponijo gradbenih odpadkov v oddaljenosti do h = 20 km,
kompletno z zvračanjem in planiranjem dopeljanega
materiala na deponiji. Faktorji razsipa so upoštevani. Ocena količine. Odvoz se obračuna po dejanskih stroških in skladno z prispelimi listi za oddajo na odlagališče skladno z Uredboo odpadkih, ki astanejo pri gradbenih delih.</t>
  </si>
  <si>
    <t>Plačilo takse deponije gradbenih odpadkov ter pridobitev evidenčnih listov gradbenih odpadkov (razdeljeno po evidenčnih številkah gradbenih odpadkov). Evidenčni listi se tedensko izdajajo investitorju, ki jih hrani do pridobitve uporabnega dovoljenja oz. primopredaje objekta. Faktor razrahljivosti 1,25.</t>
  </si>
  <si>
    <t>OPOMBA:</t>
  </si>
  <si>
    <t>Projektanti:</t>
  </si>
  <si>
    <t>Vodja projekta:</t>
  </si>
  <si>
    <t>SKUPAJ VREDNOST BREZ DDV:</t>
  </si>
  <si>
    <t>SKUPAJ VREDNOST Z DDV:</t>
  </si>
  <si>
    <t>Odstranitev vse opreme iz objekta in transport na gradbiščno deponijo.</t>
  </si>
  <si>
    <t>Demontaža in odstranitev vseh dotrajanih električnih inštalacij (kablovja, ostankov luči, elektro omarice…) z zbiranjem na začasni gradbiščni deponiji.</t>
  </si>
  <si>
    <t>Dolbenje kanalov za električne inštalacije v opečnih zidovih prereza kanala do 5 x 5 cm z iznosom materiala na gradbiščno deponijo in nakladanjem na kamion.</t>
  </si>
  <si>
    <t>kom</t>
  </si>
  <si>
    <t xml:space="preserve">Nakladanje ruševin z gradbiščne deponije na kamion za predvoz na stalno deponijo. </t>
  </si>
  <si>
    <t>Pomoč pri rušitvenih delih se obračuna po naročilu in odobritvi naročnika oziroma njegovega nadzornika.</t>
  </si>
  <si>
    <t>Pomoč pri zidarskih delih se obračuna po naročilu in odobritvi naročnika oziroma njegovega nadzornika.</t>
  </si>
  <si>
    <t>Pomoč pri raznih gradbenih delih se obračuna po naročilu in odobritvi naročnika oziroma njegovega nadzornika.</t>
  </si>
  <si>
    <t>REKAPITULACIJA GRADBENIH DEL</t>
  </si>
  <si>
    <t>REKAPITULACIJA OBRTNIŠKIH DEL</t>
  </si>
  <si>
    <t>Z gradbenimi odpadki iz objekta je potrebno ravnati skladno z Uredbo o ravnanju z odpadki, ki nastanejo pri gradbenih delih. Na gradbišču se morajo gradbeni odpadki začasno skladiščiti ločeno po posameznih vrstah s klasifikacijskega seznama odpadkov in ločeno od drugih odpadkov tako, da ne onesnažujejo okolja, z njimi pa ravnati tako, da jih je mogoče obdelati. Prav tako se morajo ločeno odvažati in predajati na za to pooblaščenih stalnih deponijah ali drugih pooblaščenih prevzemnikih gradbenih odpadkov.</t>
  </si>
  <si>
    <t>Z ruševinami in drugimi gradbenimi odpadki iz objekta je potrebno ravnati skladno z Uredbo o ravnanju z odpadki, ki nastanejo pri gradbenih delih. Na gradbišču se morajo gradbeni odpadki začasno skladiščiti ločeno po posameznih vrstah s klasifikacijskega seznama odpadkov in ločeno od drugih odpadkov tako, da ne onesnažujejo okolja, z njimi pa ravnati tako, da jih je mogoče obdelati. Prav tako se morajo ločeno odvažati in predajati na za to pooblaščenih stalnih deponijah ali drugih pooblaščenih prevzemnikih gradbenih odpadkov.</t>
  </si>
  <si>
    <t>Odstranitev obstoječih elementov lesenega stavbnega pohištva, ki se ga nadomešča z novim ali stalno odstranjuje s transportom na gradbiščno deponijo.</t>
  </si>
  <si>
    <r>
      <t xml:space="preserve"> - lesena vratna krila vel. do 2 m</t>
    </r>
    <r>
      <rPr>
        <vertAlign val="superscript"/>
        <sz val="10"/>
        <rFont val="Arial"/>
        <family val="2"/>
        <charset val="238"/>
      </rPr>
      <t>2</t>
    </r>
  </si>
  <si>
    <r>
      <t xml:space="preserve"> - lesena vratna krila vel. nad 2 m</t>
    </r>
    <r>
      <rPr>
        <vertAlign val="superscript"/>
        <sz val="10"/>
        <rFont val="Arial"/>
        <family val="2"/>
        <charset val="238"/>
      </rPr>
      <t>2</t>
    </r>
  </si>
  <si>
    <t>Odstranitev lesenega praga iz parketa z iznosom na gradbiščno deponijo.</t>
  </si>
  <si>
    <t>Odstranitev obstoječega stenskega in stropnega ometa do zdrave podlage in čiščenje podlage. V ceni upoštevati vsa potrebna dela, s transportom na gadbiščno deponijo.</t>
  </si>
  <si>
    <t>III. ZIDARSKA DELA</t>
  </si>
  <si>
    <t>III. ZIDARSKA DELA SKUPAJ:</t>
  </si>
  <si>
    <t>I. KLJUČAVNIČARSKA DELA</t>
  </si>
  <si>
    <t>I. KLJUČAVNIČARSKA DELA SKUPAJ:</t>
  </si>
  <si>
    <t>2.15</t>
  </si>
  <si>
    <t>Izdelava inštalacijskih prebojev v opečnih zidovih. Velikost preboja do 10 x 10 cm z iznosom materiala na gradbiščno deponijo.</t>
  </si>
  <si>
    <t>2.16</t>
  </si>
  <si>
    <t>3.4</t>
  </si>
  <si>
    <t>Čiščenje, 1x brušenje in 2x pleskanje obstoječih vratnih podbojev, v enem tonu (umazano bela barva - čim bolj podobna obstoječi), vključno z dobavo materiala in vsemi pomožnimi deli. Ocena površine - obračun po dejansko izvedeni količini.</t>
  </si>
  <si>
    <t>Pleskanje jeklenih nosilcev in stebrov. 1-krat miniziranje in    2-krat pleskanje z belo barvo za kovine. Ocena površine - obračun po dejansko izvedeni količini.</t>
  </si>
  <si>
    <r>
      <t xml:space="preserve">   m</t>
    </r>
    <r>
      <rPr>
        <vertAlign val="superscript"/>
        <sz val="10"/>
        <rFont val="Arial"/>
        <family val="2"/>
        <charset val="238"/>
      </rPr>
      <t>1</t>
    </r>
  </si>
  <si>
    <t>Čiščenje, 1x brušenje in 2x pleskanje cevi centralne kurjave (DN10 do DN32), v enem tonu (polmat bela barva), vključno z dobavo materiala in vsemi pomožnimi deli. Ocena površine - obračun po dejansko izvedeni količini.</t>
  </si>
  <si>
    <t>5.3</t>
  </si>
  <si>
    <t>5.4</t>
  </si>
  <si>
    <t>5.5</t>
  </si>
  <si>
    <t>3.5</t>
  </si>
  <si>
    <t>Dobava in pritrditev profiliranih hrastovih zaključnih trikotnih letev 7x3 cm, z lepljenjem in pribijanjem na parket, letve morajo biti 3x lakirane, v enakem laku kot parket, vključen ves pomožni material in pomožna dela</t>
  </si>
  <si>
    <t>Strojno grobo in fino brušenje starega in novega parketa, krpanje z mešanico brusnega prahu in laka ter 3x lakiranje parketa z lakom po izbiri investitorja, vključno z dobavo vsega materiala in vsemi pomožnimi deli:</t>
  </si>
  <si>
    <t>2.17</t>
  </si>
  <si>
    <t>Odstranitev lesenih obrobnih letvic na parketu z iznosom na gradbiščno deponijo.</t>
  </si>
  <si>
    <t>ZAVOD ZA ŠOLSTVO</t>
  </si>
  <si>
    <t>POLJANSKA CESTA 28</t>
  </si>
  <si>
    <t>4.5</t>
  </si>
  <si>
    <t>4.6</t>
  </si>
  <si>
    <t>2.18</t>
  </si>
  <si>
    <t>Izvedba spuščenega stropa iz MK plošč debeline 1,5 cm, s kovinsko cinkano podkonstrukcijo, vključeno bandažiranje, dobava vsega materiala in vsa pomožna dela</t>
  </si>
  <si>
    <t>II. MIZARSKA DELA</t>
  </si>
  <si>
    <t>II. MIZARSKA DELA SKUPAJ:</t>
  </si>
  <si>
    <t>III. SUHOMONTAŽNA DELA</t>
  </si>
  <si>
    <t>III. SUHOMONTAŽNA DELA SKUPAJ:</t>
  </si>
  <si>
    <t>IV. SLIKOPLESKARSKA DELA</t>
  </si>
  <si>
    <t>IV. SLIKOPLESKARSKA DELA SKUPAJ:</t>
  </si>
  <si>
    <t>V. TLAKARSKA DELA</t>
  </si>
  <si>
    <t>V. TLAKARSKA DELA SKUPAJ:</t>
  </si>
  <si>
    <t>IV.  SLIKOPLESKARSKA DELA</t>
  </si>
  <si>
    <t>m2</t>
  </si>
  <si>
    <t>NA POLJANSKI CESTI 28</t>
  </si>
  <si>
    <t>Litija, junij 2020</t>
  </si>
  <si>
    <t>UREDITEV PROSTORTOV 2. NADSTROPJA</t>
  </si>
  <si>
    <r>
      <t xml:space="preserve"> - leseno okno vel.do 2 m</t>
    </r>
    <r>
      <rPr>
        <vertAlign val="superscript"/>
        <sz val="10"/>
        <rFont val="Arial"/>
        <family val="2"/>
        <charset val="238"/>
      </rPr>
      <t>2</t>
    </r>
  </si>
  <si>
    <t>Odstranitev dela obstoječega parketa v okolici porušitve zidu z iznosom na gradbiščno deponijo. (Opomba: V kolikor je odstranitev stene mogoča brez odstranitve parketa, se parket ohranja!)</t>
  </si>
  <si>
    <t>Odstranitev obstoječega laminata v čajni kuhinji z iznosom na gradbiščno deponijo.</t>
  </si>
  <si>
    <t>Odstranitev nadsvetlob v lesenih okvirih v pisarnah z iznosom na gradbiščno deponijo.</t>
  </si>
  <si>
    <t xml:space="preserve">Strojno in ročno rušenje obstoječega nosilnega opečnega zidu debeline do 50 cm (preboji za prehode - z odrezom), z zbiranjem na začasni gradbiščni deponiji in kasnejšim odvozom na stalno deponijo na razdalji do 20 km. </t>
  </si>
  <si>
    <t>Odstranitev obstoječega stenskega ometa s posebno previdnostjo zaradi predvidoma obstoječe stenske slike ('freske') pod ometom. V ceni upoštevati vsa potrebna dela, s transportom na gadbiščno deponijo. (Opomba: v primeru odkritja stenske slike se le ta ohrani in se jo prezentira kot vidno tudi po ureditvi novih prostorov!)</t>
  </si>
  <si>
    <t>Demontaža obstoječih radiatorskih mask (obstoječa multimedijska doba) s shranjevanjem za kasnejšo ponovno uporabo.</t>
  </si>
  <si>
    <t>2.19</t>
  </si>
  <si>
    <t>Izvedba notranjih zidnih ometov s cementnim obrizgom ter z grobim in finim apneno cementnim ometom na predhodno pripravljeno površino s katere je bil odstranjen star omet in očiščena podlaga (vključno s špaletami).</t>
  </si>
  <si>
    <t>2.20</t>
  </si>
  <si>
    <t>Odstranitev lesenega podesta iz parketa, kompletno s podkonstrukcijo z iznosom na gradbiščno deponijo. (obstoječa predavalnica)</t>
  </si>
  <si>
    <t>Demontaža in odstranitev pomične predelne stene med predavalnicama z odstranitvijo na grtadbiščno deponijo.</t>
  </si>
  <si>
    <t>2.21</t>
  </si>
  <si>
    <t>2.22</t>
  </si>
  <si>
    <t>Demontaža in odstranitev visečega rastrskega stropa z iznosom na gradbiščno deponijo.</t>
  </si>
  <si>
    <t>Krpanje tlaka s cementnim estrihom na mestu porušenih zidov in poškodovanega estriha na mestih odstranitve parketa, vključena dobava vsega materiala, vsi prenosi in vsa pomožna dela, vključno z obdelavo stikov z obstoječim tlakom (ocena površine)</t>
  </si>
  <si>
    <t>Priprava in vzidava ploščic za ležišča jeklenih nosilcev (nosilci obračunani pri ključavničarskih delih)</t>
  </si>
  <si>
    <t>IV. RAZNA GRADBENA DELA</t>
  </si>
  <si>
    <t>IV. RAZNA GRADBENA DELA SKUPAJ:</t>
  </si>
  <si>
    <t xml:space="preserve">Izdelava in montaža jeklenega stebra iz kvadratnega profila 100/100/4 mm (S235) na zaključkih nekaterih suhomontažnih sten (načrt). Dolžina stebra cca 380 cm. </t>
  </si>
  <si>
    <t xml:space="preserve"> - leva vrata</t>
  </si>
  <si>
    <t xml:space="preserve"> - desna vrata</t>
  </si>
  <si>
    <t>Dobava in montaža lesenih enokrilnih drsnih notranjih vrat, polno vratno krilo, vključno z novim okovjem, ključavnico, kljuko in ščiti, barvano v originalni 'umazano beli' oljni barvi. Velikost vratnega krila cca 100 / 250 cm.</t>
  </si>
  <si>
    <t>VI. STENE IN VRATA V ALU OKVIRJIH</t>
  </si>
  <si>
    <t>VI. STENE IN VRATA V ALU OKVIRJIH SKUPAJ:</t>
  </si>
  <si>
    <t>Dobava in montaža lesenih enokrilnih notranjih vrat (samo krilo) na obstoječ podboj, polno vratno krilo, (potrebna predhodna natančna izmera za izdelavo novih vrat v enakem čelnem izgledu), vključno z novim okovjem, ključavnico, kljuko, tesnili in ščiti, barvano v originalni 'umazano beli' oljni barvi. Velikost vratnega krila cca 100 / 220 cm - svetla odprtina.</t>
  </si>
  <si>
    <t>Dobava in montaža lesenih dvokrilnih notranjih vrat (samo krila) na obstoječ podboj, polno vratno krilo, (potrebna predhodna natančna izmera za izdelavo novih vrat v enakem čelnem izgledu), vključno z novim okovjem, ključavnico, kljuko, tesnili in ščiti, barvano v originalni 'umazano beli' oljni barvi. Velikost vratnega krila cca 90 / 247 cm + 38 / 247 cm - svetla odprtina 128 / 247 cm. (zvočna izolacija vrat vsaj R’w=40 dBA)</t>
  </si>
  <si>
    <t xml:space="preserve"> - ometane stene v prostorih višine do 4,00 m</t>
  </si>
  <si>
    <t xml:space="preserve"> - montažne stene v prostorih višine do 4,00 m</t>
  </si>
  <si>
    <t xml:space="preserve"> - ometani stropovi v prostorih višine do 4,00 m</t>
  </si>
  <si>
    <t xml:space="preserve"> - ostali stropovi v prostorih višine do 4,00 m</t>
  </si>
  <si>
    <t>Dobava in polaganje klasičnega hrastovega parketa debeline 15 mm, dimenzije lamel cca 50x300 mm na ribjo kost (oz.čim bolj podobnega, kot je obstoječ), parket mora biti primeren za javne objekte ter dimenzijsko odporen. Lepljenje s poliuretanskim lepilom, vključeni vsi prenosi, pomožna dela in material. (krpanje tlakov na mestih porušitev in pragov med vrati - opcija: reciklaža odstranjenega parketa iz direktorjeve pisarne, v kolikor je odstranjeni parket nepoškodovan.)</t>
  </si>
  <si>
    <t>Dobava in polaganje klasičnega hrastovega parketa debeline 15 mm, dimenzije lamel cca 50x300 mm na ribjo kost (oz.čim bolj podobnega, kot je obstoječ), parket mora biti primeren za javne objekte ter dimenzijsko odporen. Lepljenje s poliuretanskim lepilom, vključeni vsi prenosi, pomožna dela in material.</t>
  </si>
  <si>
    <t>Strojno grobo in fino brušenje obstoječega parketa na stopnišču, krpanje z mešanico brusnega prahu in laka ter 3x lakiranje parketa z lakom po izbiri investitorja, vključno z dobavo vsega materiala in vsemi pomožnimi deli:</t>
  </si>
  <si>
    <t>Dobava in pritrditev profiliranih hrastovih zaključnih trikotnih letev 4x3 cm, z lepljenjem in pribijanjem na parket, letve morajo biti 3x lakirane, v enakem laku kot parket, vključen ves pomožni material in pomožna dela - stopnišče.</t>
  </si>
  <si>
    <t>Dobava in polaganje nedrsečih talnih keramičnih ploščic, dimenzij 30x30 cm, polaganje v lepilo, vključno s fugiranjem z vodoneprepustno fugirno maso, vsem materialom in vsemi pomožnimi deli:</t>
  </si>
  <si>
    <t>Dobava in polaganje nizkostenske obloge (višine 10 cm) iz keramičnih ploščic (enakih kot na tleh) polaganje v lepilo, vključno s fugiranjem, vogalnimi in zaključnimi elementi, vsem materialom in vsemi pomožnimi deli.</t>
  </si>
  <si>
    <t>5.6</t>
  </si>
  <si>
    <t>5.7</t>
  </si>
  <si>
    <t>5.8</t>
  </si>
  <si>
    <t>Dobava in montaža steklenih enokrilnih notranjih vrat z okvirji iz alu profilov, vratno krilo zastekljeno (kaljeno steklo deb. 10 mm), vključno z novim okovjem, ključavnico, kljuko, tesnili in ščiti. Velikost vratnega krila cca 100 / 220 cm - svetla odprtina. (Vrata se montirajo v alu/stekleno steno, steklo vrat peskano)</t>
  </si>
  <si>
    <t>Dobava in montaža steklene stene z enokrilnimi vrati z okvirji iz alu profilov, vratno krilo zastekljeno (kaljeno steklo deb. 10 mm), vključno z novim okovjem, ključavnico, kljuko, tesnili in ščiti. Velikost vratnega krila cca 100 / 255 cm - svetla odprtina. Velikost stene cca 200 x 325. (Vrata se montirajo v alu/stekleno steno, steklo do višine vrha vrat peskano, zgoraj prozorno)</t>
  </si>
  <si>
    <t>Dobava in montaža steklene stene z okvirji iz alu profilov, stena zastekljena (kaljeno steklo deb. 10 mm). (Vrata, ki se montirajo v alu/stekleno steno so obračunana posebej, steklo do višine vrha vrat peskano, zgoraj prozorno. Višina stene cca 325 cm.)</t>
  </si>
  <si>
    <t>2. NADSTROPJE</t>
  </si>
  <si>
    <t>6.1</t>
  </si>
  <si>
    <t>6.2</t>
  </si>
  <si>
    <t>6.3</t>
  </si>
  <si>
    <t>A / GRADBENA DELA</t>
  </si>
  <si>
    <t xml:space="preserve">B / OBRTNIŠKA DELA </t>
  </si>
  <si>
    <t>Zaradi deloma manjkajočih informacij o stanju nosilnih konstrukcijskih delov objekta, temeljev zidov, količine vlage v njih in sestave tlakov, se predvideva možnost potrebe po sanacijskih posegih v le-te: natančnejši sistem injiciranja zidov (ojačitev zidov) in za preprečitev kapilarnega dviga vlage v stenah, ki jih je izbrani izvajalec del dolžan pripraviti v skladu z zahtevami statika po natančnejši ugotovitvi podatkov neposredno na terenu.</t>
  </si>
  <si>
    <t>Vzpostavitev, ureditev, zavarovanje in organizacija gradbišča - postavitev začasnih gradbiščnih objektov, ograj, oznak, zaščita ostalih površin objekta (prah, hrup...), opozorilnih znakov in trakov, vključno z odstranitvijo po končanih delih - vse skladno z varnostnim načrtom gradbišča</t>
  </si>
  <si>
    <t>Odstranitev obstoječih predelnih sten (predvidomapolna opečna stena iz NF formata debeline do 15 cm) z iznosom na gradbiščno deponijo.</t>
  </si>
  <si>
    <t>Izdelava in montaža jeklenega nosilca iz dvojnega profila HEA 160 (S235) na mestu rušenega zidu/prehoda, z ležišči na obstoječi steni dolžine 25 cm na vsaki strani, s pritrjevanjem na podložno ploščico na zidu vključno z začasnim podpiranjem konstrukcije ob odprtini. Dolžina nosilca 130 cm (svetla odprtina). Izvedba po detajlu, vijačenje med nosilci.</t>
  </si>
  <si>
    <r>
      <t>Izdelava predelne suhomontažne stene deb. 15 cm iz mavčno-kartonskih plošč deb. 2 x 1,25 mm dvostransko z enojno kovinsko podkonstrukcijo iz pocinkanih profilov šir. 10 cm na rastru 62,5 cm, s pripadajočim tesnilnim trakom, s samonosilno izolacijo (npr. Ursa TWF1) iz mineralne volne debeline 10 cm, zafugirano in bandažirano. (Opomba: na zaključku stene ob stekleni steni se vgradi jeklen profil, ki je obračunan pri ključavničarskih delih). Zvočna izolacija stena vsaj R'</t>
    </r>
    <r>
      <rPr>
        <vertAlign val="subscript"/>
        <sz val="10"/>
        <rFont val="Arial"/>
        <family val="2"/>
        <charset val="238"/>
      </rPr>
      <t>W</t>
    </r>
    <r>
      <rPr>
        <sz val="10"/>
        <rFont val="Arial"/>
        <family val="2"/>
        <charset val="238"/>
      </rPr>
      <t xml:space="preserve"> = 46 dB.</t>
    </r>
  </si>
  <si>
    <t>Izvedba spuščenega stropa iz MK plošč debeline 1,5 cm, v kombinaciji s stropom akustik in izdelavo kaskade s kovinsko cinkano podkonstrukcijo, vključeno bandažiranje, dobava vsega materiala in vsa pomožna dela (direktorjeva pisarna - po detajlu arhitekta)</t>
  </si>
  <si>
    <t>Struganje, brušenje, krpanje in čiščenje notranjih površin sten na mestih odstranjenih podbojev vrat in ostalih rušitev in stopnišča, vključno z dobavo vsega materiala in vsemi pomožnimi deli.</t>
  </si>
  <si>
    <t>C / NEPREDVIDENA DELA (6% od A - B)</t>
  </si>
  <si>
    <t>POPIS DEL Z OCENO VREDNOSTI - GRADBENI DEL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</si>
</sst>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2" x14ac:knownFonts="1">
    <font>
      <sz val="10"/>
      <name val="Arial CE"/>
      <charset val="238"/>
    </font>
    <font>
      <sz val="8"/>
      <name val="Arial CE"/>
      <charset val="238"/>
    </font>
    <font>
      <sz val="10"/>
      <name val="Arial"/>
      <family val="2"/>
      <charset val="238"/>
    </font>
    <font>
      <b/>
      <sz val="10"/>
      <name val="Arial"/>
      <family val="2"/>
      <charset val="238"/>
    </font>
    <font>
      <b/>
      <u/>
      <sz val="10"/>
      <name val="Arial"/>
      <family val="2"/>
      <charset val="238"/>
    </font>
    <font>
      <u/>
      <sz val="10"/>
      <name val="Arial"/>
      <family val="2"/>
      <charset val="238"/>
    </font>
    <font>
      <b/>
      <sz val="12"/>
      <name val="Arial"/>
      <family val="2"/>
      <charset val="238"/>
    </font>
    <font>
      <sz val="10"/>
      <name val="Arial"/>
      <family val="2"/>
    </font>
    <font>
      <vertAlign val="superscript"/>
      <sz val="10"/>
      <name val="Arial"/>
      <family val="2"/>
      <charset val="238"/>
    </font>
    <font>
      <b/>
      <sz val="11"/>
      <name val="Arial"/>
      <family val="2"/>
      <charset val="238"/>
    </font>
    <font>
      <sz val="11"/>
      <color indexed="8"/>
      <name val="Calibri"/>
      <family val="2"/>
      <charset val="238"/>
    </font>
    <font>
      <vertAlign val="subscript"/>
      <sz val="10"/>
      <name val="Arial"/>
      <family val="2"/>
      <charset val="238"/>
    </font>
  </fonts>
  <fills count="4">
    <fill>
      <patternFill patternType="none"/>
    </fill>
    <fill>
      <patternFill patternType="gray125"/>
    </fill>
    <fill>
      <patternFill patternType="solid">
        <fgColor theme="9" tint="0.79998168889431442"/>
        <bgColor indexed="64"/>
      </patternFill>
    </fill>
    <fill>
      <patternFill patternType="solid">
        <fgColor rgb="FF00B05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cellStyleXfs>
  <cellXfs count="132">
    <xf numFmtId="0" fontId="0" fillId="0" borderId="0" xfId="0"/>
    <xf numFmtId="0" fontId="3" fillId="0" borderId="13" xfId="0" applyFont="1" applyFill="1" applyBorder="1" applyAlignment="1">
      <alignment horizontal="center"/>
    </xf>
    <xf numFmtId="0" fontId="2" fillId="0" borderId="0" xfId="0" applyFont="1" applyFill="1" applyBorder="1" applyAlignment="1">
      <alignment horizontal="center"/>
    </xf>
    <xf numFmtId="4" fontId="2" fillId="0" borderId="0" xfId="0" applyNumberFormat="1" applyFont="1" applyBorder="1" applyAlignment="1">
      <alignment horizontal="right"/>
    </xf>
    <xf numFmtId="4" fontId="3" fillId="0" borderId="13" xfId="0" applyNumberFormat="1" applyFont="1" applyFill="1" applyBorder="1" applyAlignment="1">
      <alignment horizontal="right"/>
    </xf>
    <xf numFmtId="4" fontId="3" fillId="0" borderId="14" xfId="0" applyNumberFormat="1" applyFont="1" applyFill="1" applyBorder="1" applyAlignment="1">
      <alignment horizontal="right"/>
    </xf>
    <xf numFmtId="4" fontId="2" fillId="0" borderId="0" xfId="0" applyNumberFormat="1" applyFont="1" applyFill="1" applyBorder="1" applyAlignment="1">
      <alignment horizontal="right"/>
    </xf>
    <xf numFmtId="49" fontId="2" fillId="0" borderId="0" xfId="0" applyNumberFormat="1" applyFont="1" applyFill="1" applyAlignment="1">
      <alignment horizontal="left" vertical="top"/>
    </xf>
    <xf numFmtId="0" fontId="2" fillId="0" borderId="0" xfId="0" applyNumberFormat="1" applyFont="1" applyFill="1" applyBorder="1" applyAlignment="1">
      <alignment horizontal="left" vertical="center" wrapText="1"/>
    </xf>
    <xf numFmtId="4" fontId="2" fillId="0" borderId="0" xfId="0" applyNumberFormat="1" applyFont="1" applyFill="1" applyAlignment="1">
      <alignment horizontal="right"/>
    </xf>
    <xf numFmtId="0" fontId="2" fillId="0" borderId="0" xfId="0" applyFont="1" applyFill="1" applyAlignment="1">
      <alignment vertical="center"/>
    </xf>
    <xf numFmtId="0" fontId="4" fillId="0" borderId="0" xfId="0" applyNumberFormat="1" applyFont="1" applyFill="1" applyAlignment="1">
      <alignment horizontal="left" vertical="center" wrapText="1"/>
    </xf>
    <xf numFmtId="0" fontId="2" fillId="0" borderId="0" xfId="0" applyFont="1" applyFill="1" applyAlignment="1">
      <alignment horizontal="center"/>
    </xf>
    <xf numFmtId="0" fontId="3" fillId="0" borderId="12" xfId="0" applyNumberFormat="1" applyFont="1" applyFill="1" applyBorder="1" applyAlignment="1">
      <alignment horizontal="left" vertical="center" wrapText="1"/>
    </xf>
    <xf numFmtId="4" fontId="2" fillId="0" borderId="0" xfId="0" applyNumberFormat="1" applyFont="1" applyFill="1" applyAlignment="1">
      <alignment vertical="center"/>
    </xf>
    <xf numFmtId="0" fontId="3" fillId="0" borderId="0" xfId="0" applyFont="1" applyFill="1"/>
    <xf numFmtId="0" fontId="2" fillId="0" borderId="0" xfId="0" applyFont="1" applyFill="1"/>
    <xf numFmtId="0" fontId="2" fillId="0" borderId="0" xfId="0" applyFont="1" applyFill="1" applyAlignment="1">
      <alignment vertical="top" wrapText="1"/>
    </xf>
    <xf numFmtId="49" fontId="2" fillId="0" borderId="0" xfId="0" applyNumberFormat="1" applyFont="1" applyFill="1" applyAlignment="1">
      <alignment vertical="top" wrapText="1"/>
    </xf>
    <xf numFmtId="0" fontId="2" fillId="0" borderId="0" xfId="0" applyFont="1" applyFill="1" applyAlignment="1">
      <alignment horizontal="right" vertical="top" wrapText="1"/>
    </xf>
    <xf numFmtId="2" fontId="2" fillId="0" borderId="0" xfId="0" applyNumberFormat="1" applyFont="1" applyFill="1" applyAlignment="1">
      <alignment horizontal="right" vertical="top" wrapText="1"/>
    </xf>
    <xf numFmtId="4" fontId="2" fillId="0" borderId="0" xfId="0" applyNumberFormat="1" applyFont="1" applyFill="1" applyBorder="1" applyAlignment="1">
      <alignment vertical="top" wrapText="1"/>
    </xf>
    <xf numFmtId="0" fontId="3" fillId="0" borderId="0" xfId="0" applyNumberFormat="1" applyFont="1" applyFill="1" applyBorder="1" applyAlignment="1">
      <alignment horizontal="left" vertical="center" wrapText="1"/>
    </xf>
    <xf numFmtId="0" fontId="3" fillId="0" borderId="0" xfId="0" applyFont="1" applyFill="1" applyBorder="1" applyAlignment="1">
      <alignment horizontal="center"/>
    </xf>
    <xf numFmtId="4" fontId="3" fillId="0" borderId="0" xfId="0" applyNumberFormat="1" applyFont="1" applyFill="1" applyBorder="1" applyAlignment="1">
      <alignment horizontal="right"/>
    </xf>
    <xf numFmtId="4" fontId="2" fillId="0" borderId="0" xfId="0" applyNumberFormat="1" applyFont="1" applyFill="1" applyAlignment="1">
      <alignment horizontal="center"/>
    </xf>
    <xf numFmtId="4" fontId="2" fillId="0" borderId="0" xfId="0" applyNumberFormat="1" applyFont="1" applyFill="1" applyBorder="1" applyAlignment="1">
      <alignment horizontal="right" shrinkToFit="1"/>
    </xf>
    <xf numFmtId="4" fontId="2" fillId="0" borderId="0" xfId="0" applyNumberFormat="1" applyFont="1" applyFill="1" applyBorder="1" applyAlignment="1"/>
    <xf numFmtId="2" fontId="2" fillId="0" borderId="0" xfId="0" applyNumberFormat="1" applyFont="1" applyFill="1" applyBorder="1" applyAlignment="1">
      <alignment horizontal="left" vertical="top" wrapText="1" shrinkToFit="1"/>
    </xf>
    <xf numFmtId="4" fontId="2" fillId="0" borderId="0" xfId="0" applyNumberFormat="1" applyFont="1" applyFill="1" applyBorder="1" applyAlignment="1">
      <alignment horizontal="right" wrapText="1"/>
    </xf>
    <xf numFmtId="4" fontId="2" fillId="0" borderId="0" xfId="0" applyNumberFormat="1" applyFont="1" applyFill="1" applyBorder="1" applyAlignment="1" applyProtection="1">
      <alignment horizontal="right" wrapText="1"/>
      <protection hidden="1"/>
    </xf>
    <xf numFmtId="0" fontId="2" fillId="0" borderId="0" xfId="0" applyFont="1" applyFill="1" applyAlignment="1"/>
    <xf numFmtId="0" fontId="2" fillId="0" borderId="0" xfId="0" applyNumberFormat="1" applyFont="1" applyFill="1" applyBorder="1" applyAlignment="1">
      <alignment horizontal="left" vertical="top" wrapText="1"/>
    </xf>
    <xf numFmtId="0" fontId="2" fillId="0" borderId="0" xfId="0" applyNumberFormat="1" applyFont="1" applyFill="1" applyAlignment="1">
      <alignment horizontal="left" vertical="center" wrapText="1"/>
    </xf>
    <xf numFmtId="0" fontId="2" fillId="0" borderId="0" xfId="0" applyFont="1" applyFill="1" applyBorder="1" applyAlignment="1">
      <alignment horizontal="left" vertical="top" wrapText="1"/>
    </xf>
    <xf numFmtId="49" fontId="2" fillId="0" borderId="0" xfId="0" applyNumberFormat="1" applyFont="1" applyFill="1" applyBorder="1" applyAlignment="1">
      <alignment horizontal="left" vertical="top"/>
    </xf>
    <xf numFmtId="0" fontId="4" fillId="0" borderId="0" xfId="0" applyFont="1" applyFill="1" applyBorder="1" applyAlignment="1">
      <alignment horizontal="left" vertical="top" wrapText="1"/>
    </xf>
    <xf numFmtId="0" fontId="2" fillId="0" borderId="0" xfId="0" applyFont="1" applyFill="1" applyBorder="1" applyAlignment="1">
      <alignment horizontal="right"/>
    </xf>
    <xf numFmtId="0" fontId="0" fillId="0" borderId="0" xfId="0" applyFill="1" applyAlignment="1">
      <alignment horizontal="center"/>
    </xf>
    <xf numFmtId="4" fontId="0" fillId="0" borderId="0" xfId="0" applyNumberFormat="1" applyFill="1" applyAlignment="1">
      <alignment horizontal="right"/>
    </xf>
    <xf numFmtId="0" fontId="0" fillId="0" borderId="0" xfId="0" applyNumberFormat="1" applyFill="1" applyAlignment="1">
      <alignment horizontal="left" vertical="center" wrapText="1"/>
    </xf>
    <xf numFmtId="0" fontId="5" fillId="0" borderId="1" xfId="0" applyNumberFormat="1"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2" fillId="0" borderId="6" xfId="0" applyNumberFormat="1" applyFont="1" applyFill="1" applyBorder="1" applyAlignment="1">
      <alignment horizontal="left" vertical="center" wrapText="1"/>
    </xf>
    <xf numFmtId="0" fontId="2" fillId="0" borderId="7" xfId="0" applyFont="1" applyFill="1" applyBorder="1" applyAlignment="1">
      <alignment horizontal="right"/>
    </xf>
    <xf numFmtId="4" fontId="2" fillId="0" borderId="7" xfId="0" applyNumberFormat="1" applyFont="1" applyFill="1" applyBorder="1" applyAlignment="1">
      <alignment horizontal="right"/>
    </xf>
    <xf numFmtId="49" fontId="3" fillId="0" borderId="0" xfId="0" applyNumberFormat="1" applyFont="1" applyFill="1" applyAlignment="1">
      <alignment horizontal="left" vertical="top"/>
    </xf>
    <xf numFmtId="0" fontId="3" fillId="0" borderId="8" xfId="0" applyNumberFormat="1" applyFont="1" applyFill="1" applyBorder="1" applyAlignment="1">
      <alignment horizontal="left" vertical="center" wrapText="1"/>
    </xf>
    <xf numFmtId="0" fontId="3" fillId="0" borderId="4" xfId="0" applyFont="1" applyFill="1" applyBorder="1" applyAlignment="1">
      <alignment horizontal="center"/>
    </xf>
    <xf numFmtId="4" fontId="3" fillId="0" borderId="4" xfId="0" applyNumberFormat="1" applyFont="1" applyFill="1" applyBorder="1" applyAlignment="1">
      <alignment horizontal="right"/>
    </xf>
    <xf numFmtId="4" fontId="3" fillId="0" borderId="9" xfId="0" applyNumberFormat="1" applyFont="1" applyFill="1" applyBorder="1" applyAlignment="1">
      <alignment horizontal="right"/>
    </xf>
    <xf numFmtId="0" fontId="3" fillId="0" borderId="6" xfId="0" applyNumberFormat="1" applyFont="1" applyFill="1" applyBorder="1" applyAlignment="1">
      <alignment horizontal="left" vertical="center" wrapText="1"/>
    </xf>
    <xf numFmtId="4" fontId="3" fillId="0" borderId="7" xfId="0" applyNumberFormat="1" applyFont="1" applyFill="1" applyBorder="1" applyAlignment="1">
      <alignment horizontal="right"/>
    </xf>
    <xf numFmtId="0" fontId="3" fillId="0" borderId="10" xfId="0" applyNumberFormat="1" applyFont="1" applyFill="1" applyBorder="1" applyAlignment="1">
      <alignment horizontal="left" vertical="center" wrapText="1"/>
    </xf>
    <xf numFmtId="0" fontId="3" fillId="0" borderId="5" xfId="0" applyFont="1" applyFill="1" applyBorder="1" applyAlignment="1">
      <alignment horizontal="center"/>
    </xf>
    <xf numFmtId="4" fontId="3" fillId="0" borderId="5" xfId="0" applyNumberFormat="1" applyFont="1" applyFill="1" applyBorder="1" applyAlignment="1">
      <alignment horizontal="right"/>
    </xf>
    <xf numFmtId="4" fontId="3" fillId="0" borderId="11" xfId="0" applyNumberFormat="1" applyFont="1" applyFill="1" applyBorder="1" applyAlignment="1">
      <alignment horizontal="right"/>
    </xf>
    <xf numFmtId="0" fontId="3" fillId="0" borderId="0" xfId="0" applyNumberFormat="1" applyFont="1" applyFill="1" applyAlignment="1">
      <alignment horizontal="left" vertical="center" wrapText="1"/>
    </xf>
    <xf numFmtId="0" fontId="3" fillId="0" borderId="0" xfId="0" applyFont="1" applyFill="1" applyAlignment="1">
      <alignment horizontal="center"/>
    </xf>
    <xf numFmtId="4" fontId="3" fillId="0" borderId="0" xfId="0" applyNumberFormat="1" applyFont="1" applyFill="1" applyAlignment="1">
      <alignment horizontal="right"/>
    </xf>
    <xf numFmtId="4" fontId="2" fillId="0" borderId="0" xfId="0" applyNumberFormat="1" applyFont="1" applyFill="1" applyAlignment="1">
      <alignment horizontal="left"/>
    </xf>
    <xf numFmtId="49" fontId="2" fillId="0" borderId="15" xfId="0" applyNumberFormat="1" applyFont="1" applyFill="1" applyBorder="1" applyAlignment="1">
      <alignment horizontal="center" vertical="center"/>
    </xf>
    <xf numFmtId="0" fontId="2" fillId="0" borderId="15" xfId="0" applyFont="1" applyFill="1" applyBorder="1" applyAlignment="1">
      <alignment horizontal="center" vertical="top"/>
    </xf>
    <xf numFmtId="0" fontId="2" fillId="0" borderId="15" xfId="0" applyFont="1" applyFill="1" applyBorder="1" applyAlignment="1">
      <alignment horizontal="center"/>
    </xf>
    <xf numFmtId="4" fontId="2" fillId="0" borderId="15" xfId="0" applyNumberFormat="1" applyFont="1" applyFill="1" applyBorder="1" applyAlignment="1">
      <alignment horizontal="center"/>
    </xf>
    <xf numFmtId="0" fontId="7" fillId="0" borderId="0" xfId="0" applyFont="1" applyFill="1" applyBorder="1" applyAlignment="1">
      <alignment horizontal="center"/>
    </xf>
    <xf numFmtId="49" fontId="2" fillId="0" borderId="0" xfId="0" applyNumberFormat="1" applyFont="1" applyAlignment="1">
      <alignment horizontal="left" vertical="top"/>
    </xf>
    <xf numFmtId="0" fontId="2" fillId="0" borderId="0" xfId="0" applyFont="1" applyAlignment="1">
      <alignment horizontal="center" vertical="center"/>
    </xf>
    <xf numFmtId="0" fontId="3" fillId="0" borderId="12" xfId="0" applyNumberFormat="1" applyFont="1" applyFill="1" applyBorder="1" applyAlignment="1">
      <alignment horizontal="left" vertical="center" wrapText="1"/>
    </xf>
    <xf numFmtId="49" fontId="2" fillId="0" borderId="0" xfId="0" applyNumberFormat="1" applyFont="1" applyAlignment="1">
      <alignment vertical="center"/>
    </xf>
    <xf numFmtId="0" fontId="2" fillId="0" borderId="0" xfId="0" applyFont="1" applyAlignment="1">
      <alignment vertical="center"/>
    </xf>
    <xf numFmtId="4" fontId="2" fillId="0" borderId="0" xfId="0" applyNumberFormat="1" applyFont="1" applyAlignment="1">
      <alignment vertical="center"/>
    </xf>
    <xf numFmtId="4" fontId="2" fillId="0" borderId="0" xfId="0" applyNumberFormat="1" applyFont="1" applyAlignment="1">
      <alignment horizontal="left" vertical="center"/>
    </xf>
    <xf numFmtId="0" fontId="3" fillId="0" borderId="0" xfId="0" applyFont="1" applyAlignment="1">
      <alignment horizontal="center" vertical="center" wrapText="1"/>
    </xf>
    <xf numFmtId="0" fontId="3" fillId="0" borderId="0" xfId="0" applyFont="1" applyBorder="1" applyAlignment="1">
      <alignment vertical="center" wrapText="1"/>
    </xf>
    <xf numFmtId="0" fontId="6" fillId="0" borderId="0" xfId="0" applyFont="1" applyBorder="1" applyAlignment="1">
      <alignment horizontal="center" vertical="center"/>
    </xf>
    <xf numFmtId="0" fontId="2" fillId="0" borderId="6" xfId="0" applyFont="1" applyBorder="1" applyAlignment="1">
      <alignment vertical="center"/>
    </xf>
    <xf numFmtId="0" fontId="2" fillId="0" borderId="0" xfId="0" applyFont="1" applyBorder="1" applyAlignment="1">
      <alignment horizontal="center" vertical="center"/>
    </xf>
    <xf numFmtId="4" fontId="2" fillId="0" borderId="0" xfId="0" applyNumberFormat="1" applyFont="1" applyBorder="1" applyAlignment="1">
      <alignment vertical="center"/>
    </xf>
    <xf numFmtId="4" fontId="2" fillId="0" borderId="7" xfId="0" applyNumberFormat="1" applyFont="1" applyBorder="1" applyAlignment="1">
      <alignment vertical="center"/>
    </xf>
    <xf numFmtId="0" fontId="2" fillId="0" borderId="6" xfId="0" applyFont="1" applyBorder="1" applyAlignment="1">
      <alignment horizontal="left" vertical="top"/>
    </xf>
    <xf numFmtId="0" fontId="2" fillId="0" borderId="0" xfId="0" applyFont="1" applyBorder="1" applyAlignment="1">
      <alignment horizontal="right"/>
    </xf>
    <xf numFmtId="164" fontId="2" fillId="0" borderId="7" xfId="0" applyNumberFormat="1" applyFont="1" applyBorder="1" applyAlignment="1">
      <alignment horizontal="right"/>
    </xf>
    <xf numFmtId="164" fontId="2" fillId="0" borderId="7" xfId="0" applyNumberFormat="1" applyFont="1" applyBorder="1" applyAlignment="1">
      <alignment vertical="center"/>
    </xf>
    <xf numFmtId="0" fontId="3" fillId="0" borderId="8" xfId="0" applyFont="1" applyBorder="1" applyAlignment="1">
      <alignment vertical="center"/>
    </xf>
    <xf numFmtId="0" fontId="3" fillId="0" borderId="4" xfId="0" applyFont="1" applyBorder="1" applyAlignment="1">
      <alignment horizontal="center" vertical="center"/>
    </xf>
    <xf numFmtId="4" fontId="3" fillId="0" borderId="4" xfId="0" applyNumberFormat="1" applyFont="1" applyBorder="1" applyAlignment="1">
      <alignment vertical="center"/>
    </xf>
    <xf numFmtId="4" fontId="3" fillId="0" borderId="9" xfId="0" applyNumberFormat="1" applyFont="1" applyBorder="1" applyAlignment="1">
      <alignment vertical="center"/>
    </xf>
    <xf numFmtId="164" fontId="3" fillId="0" borderId="9" xfId="0" applyNumberFormat="1" applyFont="1" applyBorder="1" applyAlignment="1">
      <alignment vertical="center"/>
    </xf>
    <xf numFmtId="0" fontId="3" fillId="0" borderId="6" xfId="0" applyFont="1" applyBorder="1" applyAlignment="1">
      <alignment vertical="center"/>
    </xf>
    <xf numFmtId="0" fontId="3" fillId="0" borderId="0" xfId="0" applyFont="1" applyBorder="1" applyAlignment="1">
      <alignment horizontal="center" vertical="center"/>
    </xf>
    <xf numFmtId="4" fontId="3" fillId="0" borderId="0" xfId="0" applyNumberFormat="1" applyFont="1" applyBorder="1" applyAlignment="1">
      <alignment vertical="center"/>
    </xf>
    <xf numFmtId="4" fontId="3" fillId="0" borderId="7" xfId="0" applyNumberFormat="1" applyFont="1" applyBorder="1" applyAlignment="1">
      <alignment vertical="center"/>
    </xf>
    <xf numFmtId="164" fontId="3" fillId="0" borderId="7" xfId="0" applyNumberFormat="1" applyFont="1" applyBorder="1" applyAlignment="1">
      <alignment vertical="center"/>
    </xf>
    <xf numFmtId="0" fontId="3" fillId="0" borderId="10" xfId="0" applyFont="1" applyBorder="1" applyAlignment="1">
      <alignment vertical="center"/>
    </xf>
    <xf numFmtId="0" fontId="3" fillId="0" borderId="5" xfId="0" applyFont="1" applyBorder="1" applyAlignment="1">
      <alignment horizontal="center" vertical="center"/>
    </xf>
    <xf numFmtId="4" fontId="3" fillId="0" borderId="5" xfId="0" applyNumberFormat="1" applyFont="1" applyBorder="1" applyAlignment="1">
      <alignment vertical="center"/>
    </xf>
    <xf numFmtId="4" fontId="3" fillId="0" borderId="11" xfId="0" applyNumberFormat="1" applyFont="1" applyBorder="1" applyAlignment="1">
      <alignment vertical="center"/>
    </xf>
    <xf numFmtId="164" fontId="3" fillId="0" borderId="11" xfId="0" applyNumberFormat="1" applyFont="1" applyBorder="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4" fontId="3" fillId="0" borderId="0" xfId="0" applyNumberFormat="1" applyFont="1" applyAlignment="1">
      <alignment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0" borderId="0" xfId="0" applyNumberFormat="1" applyFont="1" applyAlignment="1">
      <alignment horizontal="left" vertical="center"/>
    </xf>
    <xf numFmtId="0" fontId="2" fillId="0" borderId="0" xfId="0" applyFont="1" applyBorder="1" applyAlignment="1">
      <alignment horizontal="left" vertical="center"/>
    </xf>
    <xf numFmtId="4" fontId="2" fillId="2" borderId="0" xfId="0" applyNumberFormat="1" applyFont="1" applyFill="1" applyBorder="1" applyAlignment="1" applyProtection="1">
      <alignment horizontal="right"/>
      <protection locked="0"/>
    </xf>
    <xf numFmtId="4" fontId="7" fillId="2" borderId="0" xfId="0" applyNumberFormat="1" applyFont="1" applyFill="1" applyBorder="1" applyAlignment="1" applyProtection="1">
      <protection locked="0"/>
    </xf>
    <xf numFmtId="4" fontId="2" fillId="2" borderId="0" xfId="0" applyNumberFormat="1" applyFont="1" applyFill="1" applyAlignment="1" applyProtection="1">
      <alignment horizontal="right"/>
      <protection locked="0"/>
    </xf>
    <xf numFmtId="4" fontId="2" fillId="2" borderId="0" xfId="0" applyNumberFormat="1" applyFont="1" applyFill="1" applyBorder="1" applyAlignment="1" applyProtection="1">
      <alignment horizontal="right" wrapText="1"/>
      <protection locked="0" hidden="1"/>
    </xf>
    <xf numFmtId="4" fontId="7" fillId="0" borderId="0" xfId="0" applyNumberFormat="1" applyFont="1" applyFill="1" applyBorder="1" applyAlignment="1" applyProtection="1"/>
    <xf numFmtId="4" fontId="2" fillId="0" borderId="0" xfId="0" applyNumberFormat="1" applyFont="1" applyFill="1" applyBorder="1" applyAlignment="1" applyProtection="1">
      <alignment horizontal="right"/>
    </xf>
    <xf numFmtId="0" fontId="2" fillId="0" borderId="0" xfId="0" applyNumberFormat="1" applyFont="1" applyFill="1" applyAlignment="1">
      <alignment horizontal="left" vertical="top" wrapText="1"/>
    </xf>
    <xf numFmtId="4" fontId="2" fillId="0" borderId="0" xfId="0" applyNumberFormat="1" applyFont="1" applyFill="1" applyAlignment="1" applyProtection="1">
      <alignment horizontal="right"/>
    </xf>
    <xf numFmtId="0" fontId="2" fillId="0" borderId="0" xfId="0" applyFont="1"/>
    <xf numFmtId="0" fontId="3" fillId="0" borderId="12" xfId="0" applyNumberFormat="1" applyFont="1" applyFill="1" applyBorder="1" applyAlignment="1">
      <alignment horizontal="left" vertical="center" wrapText="1"/>
    </xf>
    <xf numFmtId="0" fontId="2" fillId="0" borderId="0" xfId="0" applyFont="1" applyFill="1" applyAlignment="1">
      <alignment horizontal="left" vertical="top"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8"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1" xfId="0" applyFont="1" applyFill="1" applyBorder="1" applyAlignment="1">
      <alignment horizontal="center" vertical="center"/>
    </xf>
    <xf numFmtId="49" fontId="2" fillId="3" borderId="0" xfId="0" applyNumberFormat="1" applyFont="1" applyFill="1" applyAlignment="1">
      <alignment horizontal="left" vertical="top"/>
    </xf>
  </cellXfs>
  <cellStyles count="2">
    <cellStyle name="Navadno" xfId="0" builtinId="0"/>
    <cellStyle name="Normal 89"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showZeros="0" view="pageBreakPreview" zoomScaleNormal="100" zoomScaleSheetLayoutView="100" workbookViewId="0">
      <selection activeCell="G37" sqref="G37"/>
    </sheetView>
  </sheetViews>
  <sheetFormatPr defaultRowHeight="12.75" x14ac:dyDescent="0.2"/>
  <cols>
    <col min="1" max="1" width="6.85546875" customWidth="1"/>
    <col min="2" max="2" width="50.7109375" customWidth="1"/>
    <col min="3" max="3" width="5" customWidth="1"/>
    <col min="4" max="4" width="10.7109375" customWidth="1"/>
    <col min="5" max="5" width="5.7109375" customWidth="1"/>
    <col min="6" max="6" width="15.7109375" customWidth="1"/>
  </cols>
  <sheetData>
    <row r="1" spans="1:6" x14ac:dyDescent="0.2">
      <c r="A1" s="70"/>
      <c r="B1" s="71"/>
      <c r="C1" s="68"/>
      <c r="D1" s="72"/>
      <c r="E1" s="72"/>
      <c r="F1" s="72"/>
    </row>
    <row r="2" spans="1:6" x14ac:dyDescent="0.2">
      <c r="A2" s="70"/>
      <c r="B2" s="41" t="s">
        <v>20</v>
      </c>
      <c r="C2" s="68"/>
      <c r="D2" s="72"/>
      <c r="E2" s="72"/>
      <c r="F2" s="72"/>
    </row>
    <row r="3" spans="1:6" x14ac:dyDescent="0.2">
      <c r="A3" s="70"/>
      <c r="B3" s="42" t="s">
        <v>129</v>
      </c>
      <c r="C3" s="68"/>
      <c r="D3" s="73"/>
      <c r="E3" s="72"/>
      <c r="F3" s="72"/>
    </row>
    <row r="4" spans="1:6" x14ac:dyDescent="0.2">
      <c r="A4" s="70"/>
      <c r="B4" s="42" t="s">
        <v>130</v>
      </c>
      <c r="C4" s="68"/>
      <c r="D4" s="73"/>
      <c r="E4" s="72"/>
      <c r="F4" s="72"/>
    </row>
    <row r="5" spans="1:6" x14ac:dyDescent="0.2">
      <c r="A5" s="70"/>
      <c r="B5" s="43" t="s">
        <v>82</v>
      </c>
      <c r="C5" s="68"/>
      <c r="D5" s="73"/>
      <c r="E5" s="72"/>
      <c r="F5" s="72"/>
    </row>
    <row r="6" spans="1:6" x14ac:dyDescent="0.2">
      <c r="A6" s="70"/>
      <c r="B6" s="33"/>
      <c r="C6" s="68"/>
      <c r="D6" s="73"/>
      <c r="E6" s="72"/>
      <c r="F6" s="72"/>
    </row>
    <row r="7" spans="1:6" x14ac:dyDescent="0.2">
      <c r="A7" s="70"/>
      <c r="B7" s="41" t="s">
        <v>21</v>
      </c>
      <c r="C7" s="68"/>
      <c r="D7" s="72"/>
      <c r="E7" s="72"/>
      <c r="F7" s="72"/>
    </row>
    <row r="8" spans="1:6" x14ac:dyDescent="0.2">
      <c r="A8" s="70"/>
      <c r="B8" s="42" t="s">
        <v>147</v>
      </c>
      <c r="C8" s="68"/>
      <c r="D8" s="72"/>
      <c r="E8" s="72"/>
      <c r="F8" s="72"/>
    </row>
    <row r="9" spans="1:6" x14ac:dyDescent="0.2">
      <c r="A9" s="70"/>
      <c r="B9" s="43" t="s">
        <v>145</v>
      </c>
      <c r="C9" s="68"/>
      <c r="D9" s="72"/>
      <c r="E9" s="72"/>
      <c r="F9" s="72"/>
    </row>
    <row r="10" spans="1:6" x14ac:dyDescent="0.2">
      <c r="A10" s="70"/>
      <c r="B10" s="75"/>
      <c r="C10" s="74"/>
      <c r="D10" s="72"/>
      <c r="E10" s="72"/>
      <c r="F10" s="72"/>
    </row>
    <row r="11" spans="1:6" x14ac:dyDescent="0.2">
      <c r="A11" s="70"/>
      <c r="B11" s="71"/>
      <c r="C11" s="68"/>
      <c r="D11" s="72"/>
      <c r="E11" s="72"/>
      <c r="F11" s="72"/>
    </row>
    <row r="12" spans="1:6" ht="15" x14ac:dyDescent="0.2">
      <c r="A12" s="70"/>
      <c r="B12" s="119" t="s">
        <v>205</v>
      </c>
      <c r="C12" s="120"/>
      <c r="D12" s="120"/>
      <c r="E12" s="120"/>
      <c r="F12" s="121"/>
    </row>
    <row r="13" spans="1:6" ht="15.75" x14ac:dyDescent="0.2">
      <c r="A13" s="70"/>
      <c r="B13" s="76"/>
      <c r="C13" s="76"/>
      <c r="D13" s="76"/>
      <c r="E13" s="76"/>
      <c r="F13" s="76"/>
    </row>
    <row r="14" spans="1:6" ht="15.75" x14ac:dyDescent="0.2">
      <c r="A14" s="70"/>
      <c r="B14" s="76"/>
      <c r="C14" s="76"/>
      <c r="D14" s="76"/>
      <c r="E14" s="76"/>
      <c r="F14" s="76"/>
    </row>
    <row r="15" spans="1:6" x14ac:dyDescent="0.2">
      <c r="A15" s="70"/>
      <c r="B15" s="122" t="s">
        <v>30</v>
      </c>
      <c r="C15" s="123"/>
      <c r="D15" s="123"/>
      <c r="E15" s="123"/>
      <c r="F15" s="124"/>
    </row>
    <row r="16" spans="1:6" x14ac:dyDescent="0.2">
      <c r="A16" s="70"/>
      <c r="B16" s="77"/>
      <c r="C16" s="78"/>
      <c r="D16" s="79"/>
      <c r="E16" s="79"/>
      <c r="F16" s="80"/>
    </row>
    <row r="17" spans="1:6" x14ac:dyDescent="0.2">
      <c r="A17" s="67"/>
      <c r="B17" s="81" t="s">
        <v>195</v>
      </c>
      <c r="C17" s="82"/>
      <c r="D17" s="3"/>
      <c r="E17" s="3"/>
      <c r="F17" s="83">
        <f>GRADBENA!F21</f>
        <v>0</v>
      </c>
    </row>
    <row r="18" spans="1:6" x14ac:dyDescent="0.2">
      <c r="A18" s="67"/>
      <c r="B18" s="81"/>
      <c r="C18" s="82"/>
      <c r="D18" s="3"/>
      <c r="E18" s="3"/>
      <c r="F18" s="83"/>
    </row>
    <row r="19" spans="1:6" x14ac:dyDescent="0.2">
      <c r="A19" s="67"/>
      <c r="B19" s="81" t="s">
        <v>196</v>
      </c>
      <c r="C19" s="82"/>
      <c r="D19" s="3"/>
      <c r="E19" s="3"/>
      <c r="F19" s="83">
        <f>OBRTNIŠKA!F26</f>
        <v>0</v>
      </c>
    </row>
    <row r="20" spans="1:6" x14ac:dyDescent="0.2">
      <c r="A20" s="67"/>
      <c r="B20" s="81"/>
      <c r="C20" s="82"/>
      <c r="D20" s="3"/>
      <c r="E20" s="3"/>
      <c r="F20" s="83"/>
    </row>
    <row r="21" spans="1:6" x14ac:dyDescent="0.2">
      <c r="A21" s="67"/>
      <c r="B21" s="81" t="s">
        <v>204</v>
      </c>
      <c r="C21" s="82"/>
      <c r="D21" s="3"/>
      <c r="E21" s="3"/>
      <c r="F21" s="83">
        <f>0.06*SUM(F17:F20)</f>
        <v>0</v>
      </c>
    </row>
    <row r="22" spans="1:6" x14ac:dyDescent="0.2">
      <c r="A22" s="70"/>
      <c r="B22" s="77"/>
      <c r="C22" s="78"/>
      <c r="D22" s="79"/>
      <c r="E22" s="79"/>
      <c r="F22" s="84"/>
    </row>
    <row r="23" spans="1:6" x14ac:dyDescent="0.2">
      <c r="A23" s="70"/>
      <c r="B23" s="85" t="s">
        <v>90</v>
      </c>
      <c r="C23" s="86"/>
      <c r="D23" s="87"/>
      <c r="E23" s="88" t="s">
        <v>13</v>
      </c>
      <c r="F23" s="89">
        <f>SUM(F17:F21)</f>
        <v>0</v>
      </c>
    </row>
    <row r="24" spans="1:6" x14ac:dyDescent="0.2">
      <c r="A24" s="70"/>
      <c r="B24" s="90"/>
      <c r="C24" s="91"/>
      <c r="D24" s="92"/>
      <c r="E24" s="93"/>
      <c r="F24" s="94"/>
    </row>
    <row r="25" spans="1:6" x14ac:dyDescent="0.2">
      <c r="A25" s="70"/>
      <c r="B25" s="90" t="s">
        <v>32</v>
      </c>
      <c r="C25" s="91"/>
      <c r="D25" s="92">
        <v>0.22</v>
      </c>
      <c r="E25" s="93" t="s">
        <v>13</v>
      </c>
      <c r="F25" s="94">
        <f>D25*F23</f>
        <v>0</v>
      </c>
    </row>
    <row r="26" spans="1:6" x14ac:dyDescent="0.2">
      <c r="A26" s="70"/>
      <c r="B26" s="90"/>
      <c r="C26" s="91"/>
      <c r="D26" s="92"/>
      <c r="E26" s="93"/>
      <c r="F26" s="94"/>
    </row>
    <row r="27" spans="1:6" x14ac:dyDescent="0.2">
      <c r="A27" s="70"/>
      <c r="B27" s="95" t="s">
        <v>91</v>
      </c>
      <c r="C27" s="96"/>
      <c r="D27" s="97"/>
      <c r="E27" s="98" t="s">
        <v>13</v>
      </c>
      <c r="F27" s="99">
        <f>SUM(F23:F25)</f>
        <v>0</v>
      </c>
    </row>
    <row r="28" spans="1:6" ht="15.75" x14ac:dyDescent="0.2">
      <c r="A28" s="70"/>
      <c r="B28" s="76"/>
      <c r="C28" s="76"/>
      <c r="D28" s="76"/>
      <c r="E28" s="76"/>
      <c r="F28" s="76"/>
    </row>
    <row r="29" spans="1:6" x14ac:dyDescent="0.2">
      <c r="A29" s="70"/>
      <c r="B29" s="100"/>
      <c r="C29" s="101"/>
      <c r="D29" s="101"/>
      <c r="E29" s="101"/>
      <c r="F29" s="101"/>
    </row>
    <row r="30" spans="1:6" x14ac:dyDescent="0.2">
      <c r="A30" s="70"/>
      <c r="B30" s="100"/>
      <c r="C30" s="102"/>
      <c r="D30" s="103"/>
      <c r="E30" s="103"/>
      <c r="F30" s="103"/>
    </row>
    <row r="31" spans="1:6" x14ac:dyDescent="0.2">
      <c r="A31" s="70"/>
      <c r="B31" s="100"/>
      <c r="C31" s="102"/>
      <c r="D31" s="103"/>
      <c r="E31" s="103"/>
      <c r="F31" s="103"/>
    </row>
    <row r="32" spans="1:6" x14ac:dyDescent="0.2">
      <c r="A32" s="70"/>
      <c r="B32" s="100"/>
      <c r="C32" s="102"/>
      <c r="D32" s="103"/>
      <c r="E32" s="103"/>
      <c r="F32" s="103"/>
    </row>
    <row r="33" spans="1:6" x14ac:dyDescent="0.2">
      <c r="A33" s="104"/>
      <c r="B33" s="105"/>
      <c r="C33" s="105"/>
      <c r="D33" s="73"/>
      <c r="E33" s="73"/>
      <c r="F33" s="73"/>
    </row>
    <row r="34" spans="1:6" x14ac:dyDescent="0.2">
      <c r="A34" s="104"/>
      <c r="B34" s="105"/>
      <c r="C34" s="105"/>
      <c r="D34" s="73"/>
      <c r="E34" s="73"/>
      <c r="F34" s="73"/>
    </row>
    <row r="35" spans="1:6" x14ac:dyDescent="0.2">
      <c r="A35" s="104"/>
      <c r="B35" s="105"/>
      <c r="C35" s="105"/>
      <c r="D35" s="73"/>
      <c r="E35" s="73"/>
      <c r="F35" s="73"/>
    </row>
    <row r="36" spans="1:6" x14ac:dyDescent="0.2">
      <c r="A36" s="104"/>
      <c r="B36" s="105"/>
      <c r="C36" s="105"/>
      <c r="D36" s="73"/>
      <c r="E36" s="73"/>
      <c r="F36" s="73"/>
    </row>
    <row r="37" spans="1:6" x14ac:dyDescent="0.2">
      <c r="A37" s="104"/>
      <c r="B37" s="106" t="s">
        <v>146</v>
      </c>
      <c r="C37" s="105"/>
      <c r="D37" s="73"/>
      <c r="E37" s="73"/>
      <c r="F37" s="73"/>
    </row>
    <row r="38" spans="1:6" x14ac:dyDescent="0.2">
      <c r="A38" s="104"/>
      <c r="B38" s="106"/>
      <c r="C38" s="105"/>
      <c r="D38" s="73"/>
      <c r="E38" s="73"/>
      <c r="F38" s="73"/>
    </row>
    <row r="39" spans="1:6" x14ac:dyDescent="0.2">
      <c r="A39" s="104"/>
      <c r="B39" s="106"/>
      <c r="C39" s="105"/>
      <c r="D39" s="73"/>
      <c r="E39" s="73"/>
      <c r="F39" s="73"/>
    </row>
    <row r="40" spans="1:6" x14ac:dyDescent="0.2">
      <c r="A40" s="104"/>
      <c r="B40" s="106"/>
      <c r="C40" s="105"/>
      <c r="D40" s="73"/>
      <c r="E40" s="73"/>
      <c r="F40" s="73"/>
    </row>
    <row r="41" spans="1:6" x14ac:dyDescent="0.2">
      <c r="A41" s="104"/>
      <c r="B41" s="106"/>
      <c r="C41" s="105"/>
      <c r="D41" s="73"/>
      <c r="E41" s="73"/>
      <c r="F41" s="73"/>
    </row>
    <row r="42" spans="1:6" x14ac:dyDescent="0.2">
      <c r="A42" s="104"/>
      <c r="B42" s="106" t="s">
        <v>88</v>
      </c>
      <c r="C42" s="105"/>
      <c r="D42" s="73" t="s">
        <v>89</v>
      </c>
      <c r="E42" s="73"/>
      <c r="F42" s="73"/>
    </row>
    <row r="43" spans="1:6" x14ac:dyDescent="0.2">
      <c r="A43" s="104"/>
      <c r="B43" s="106" t="s">
        <v>29</v>
      </c>
      <c r="C43" s="105"/>
      <c r="D43" s="73" t="s">
        <v>28</v>
      </c>
      <c r="E43" s="73"/>
      <c r="F43" s="73"/>
    </row>
    <row r="44" spans="1:6" x14ac:dyDescent="0.2">
      <c r="A44" s="104"/>
      <c r="B44" s="107"/>
      <c r="C44" s="107"/>
      <c r="D44" s="107"/>
      <c r="E44" s="107"/>
      <c r="F44" s="107"/>
    </row>
    <row r="45" spans="1:6" x14ac:dyDescent="0.2">
      <c r="A45" s="104"/>
      <c r="B45" s="107"/>
      <c r="C45" s="107"/>
      <c r="D45" s="107"/>
      <c r="E45" s="107"/>
      <c r="F45" s="107"/>
    </row>
    <row r="46" spans="1:6" x14ac:dyDescent="0.2">
      <c r="A46" s="104"/>
      <c r="B46" s="107"/>
      <c r="C46" s="107"/>
      <c r="D46" s="107"/>
      <c r="E46" s="107"/>
      <c r="F46" s="107"/>
    </row>
    <row r="47" spans="1:6" x14ac:dyDescent="0.2">
      <c r="A47" s="104"/>
      <c r="B47" s="107"/>
      <c r="C47" s="107"/>
      <c r="D47" s="107"/>
      <c r="E47" s="107"/>
      <c r="F47" s="107"/>
    </row>
    <row r="48" spans="1:6" x14ac:dyDescent="0.2">
      <c r="A48" s="104"/>
      <c r="B48" s="105"/>
      <c r="C48" s="105"/>
      <c r="D48" s="73"/>
      <c r="E48" s="73"/>
      <c r="F48" s="73"/>
    </row>
    <row r="120" spans="2:2" x14ac:dyDescent="0.2">
      <c r="B120" s="116"/>
    </row>
  </sheetData>
  <sheetProtection password="EEA7" sheet="1" objects="1" scenarios="1" selectLockedCells="1" selectUnlockedCells="1"/>
  <mergeCells count="2">
    <mergeCell ref="B12:F12"/>
    <mergeCell ref="B15:F15"/>
  </mergeCells>
  <pageMargins left="0.98425196850393704" right="0.39370078740157483" top="0.98425196850393704" bottom="0.78740157480314965" header="0" footer="0"/>
  <pageSetup paperSize="9" scale="94" orientation="portrait" r:id="rId1"/>
  <headerFooter alignWithMargins="0">
    <oddHeader xml:space="preserve">&amp;L&amp;"Arial,Navadno"&amp;8Popis del&amp;R&amp;"Arial,Navadno"&amp;8 Ureditev prostorov - 2. nadstropje
</oddHeader>
    <oddFooter>&amp;L&amp;8
&amp;C&amp;8&amp;P/&amp;N&amp;R&amp;"Arial,Navadno"&amp;8Investitor: Zavod za šolstvo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G146"/>
  <sheetViews>
    <sheetView showZeros="0" view="pageBreakPreview" zoomScaleNormal="100" zoomScaleSheetLayoutView="100" zoomScalePageLayoutView="130" workbookViewId="0">
      <selection activeCell="E42" sqref="E42"/>
    </sheetView>
  </sheetViews>
  <sheetFormatPr defaultRowHeight="12.75" x14ac:dyDescent="0.2"/>
  <cols>
    <col min="1" max="1" width="6.85546875" style="7" customWidth="1"/>
    <col min="2" max="2" width="50.7109375" style="33" customWidth="1"/>
    <col min="3" max="3" width="5" style="12" customWidth="1"/>
    <col min="4" max="6" width="10.7109375" style="9" customWidth="1"/>
    <col min="7" max="16384" width="9.140625" style="10"/>
  </cols>
  <sheetData>
    <row r="10" spans="1:6" x14ac:dyDescent="0.2">
      <c r="A10" s="10"/>
      <c r="B10" s="125" t="s">
        <v>100</v>
      </c>
      <c r="C10" s="126"/>
      <c r="D10" s="126"/>
      <c r="E10" s="126"/>
      <c r="F10" s="127"/>
    </row>
    <row r="11" spans="1:6" x14ac:dyDescent="0.2">
      <c r="A11" s="10"/>
      <c r="B11" s="128" t="s">
        <v>191</v>
      </c>
      <c r="C11" s="129"/>
      <c r="D11" s="129"/>
      <c r="E11" s="129"/>
      <c r="F11" s="130"/>
    </row>
    <row r="12" spans="1:6" x14ac:dyDescent="0.2">
      <c r="A12" s="10"/>
      <c r="B12" s="44"/>
      <c r="C12" s="2"/>
      <c r="D12" s="37"/>
      <c r="E12" s="37"/>
      <c r="F12" s="45"/>
    </row>
    <row r="13" spans="1:6" x14ac:dyDescent="0.2">
      <c r="A13" s="10"/>
      <c r="B13" s="44" t="s">
        <v>24</v>
      </c>
      <c r="C13" s="2"/>
      <c r="D13" s="37"/>
      <c r="E13" s="37"/>
      <c r="F13" s="46">
        <f>F66</f>
        <v>0</v>
      </c>
    </row>
    <row r="14" spans="1:6" x14ac:dyDescent="0.2">
      <c r="A14" s="10"/>
      <c r="B14" s="44"/>
      <c r="C14" s="2"/>
      <c r="D14" s="37"/>
      <c r="E14" s="37"/>
      <c r="F14" s="45"/>
    </row>
    <row r="15" spans="1:6" x14ac:dyDescent="0.2">
      <c r="A15" s="10"/>
      <c r="B15" s="44" t="s">
        <v>26</v>
      </c>
      <c r="C15" s="2"/>
      <c r="D15" s="37"/>
      <c r="E15" s="37"/>
      <c r="F15" s="46">
        <f>F122</f>
        <v>0</v>
      </c>
    </row>
    <row r="16" spans="1:6" x14ac:dyDescent="0.2">
      <c r="A16" s="10"/>
      <c r="B16" s="44"/>
      <c r="C16" s="2"/>
      <c r="D16" s="37"/>
      <c r="E16" s="37"/>
      <c r="F16" s="45"/>
    </row>
    <row r="17" spans="1:7" x14ac:dyDescent="0.2">
      <c r="A17" s="10"/>
      <c r="B17" s="44" t="s">
        <v>109</v>
      </c>
      <c r="C17" s="2"/>
      <c r="D17" s="6"/>
      <c r="E17" s="6"/>
      <c r="F17" s="46">
        <f>F137</f>
        <v>0</v>
      </c>
    </row>
    <row r="18" spans="1:7" x14ac:dyDescent="0.2">
      <c r="A18" s="10"/>
      <c r="B18" s="44"/>
      <c r="C18" s="2"/>
      <c r="D18" s="6"/>
      <c r="E18" s="6"/>
      <c r="F18" s="46"/>
    </row>
    <row r="19" spans="1:7" x14ac:dyDescent="0.2">
      <c r="A19" s="10"/>
      <c r="B19" s="44" t="s">
        <v>165</v>
      </c>
      <c r="C19" s="2"/>
      <c r="D19" s="6"/>
      <c r="E19" s="6"/>
      <c r="F19" s="46">
        <f>F146</f>
        <v>0</v>
      </c>
    </row>
    <row r="20" spans="1:7" x14ac:dyDescent="0.2">
      <c r="B20" s="44"/>
      <c r="C20" s="2"/>
      <c r="D20" s="6"/>
      <c r="E20" s="6"/>
      <c r="F20" s="46"/>
    </row>
    <row r="21" spans="1:7" x14ac:dyDescent="0.2">
      <c r="A21" s="47"/>
      <c r="B21" s="48" t="s">
        <v>14</v>
      </c>
      <c r="C21" s="49"/>
      <c r="D21" s="50"/>
      <c r="E21" s="51" t="s">
        <v>13</v>
      </c>
      <c r="F21" s="51">
        <f>SUM(F13:F20)</f>
        <v>0</v>
      </c>
    </row>
    <row r="22" spans="1:7" x14ac:dyDescent="0.2">
      <c r="A22" s="47"/>
      <c r="B22" s="52"/>
      <c r="C22" s="23"/>
      <c r="D22" s="24"/>
      <c r="E22" s="53"/>
      <c r="F22" s="53"/>
    </row>
    <row r="23" spans="1:7" x14ac:dyDescent="0.2">
      <c r="A23" s="47"/>
      <c r="B23" s="52" t="s">
        <v>32</v>
      </c>
      <c r="C23" s="23"/>
      <c r="D23" s="24">
        <v>0.22</v>
      </c>
      <c r="E23" s="53" t="s">
        <v>13</v>
      </c>
      <c r="F23" s="53">
        <f>D23*F21</f>
        <v>0</v>
      </c>
    </row>
    <row r="24" spans="1:7" x14ac:dyDescent="0.2">
      <c r="A24" s="47"/>
      <c r="B24" s="52"/>
      <c r="C24" s="23"/>
      <c r="D24" s="24"/>
      <c r="E24" s="53"/>
      <c r="F24" s="53"/>
    </row>
    <row r="25" spans="1:7" x14ac:dyDescent="0.2">
      <c r="A25" s="47"/>
      <c r="B25" s="54" t="s">
        <v>15</v>
      </c>
      <c r="C25" s="55"/>
      <c r="D25" s="56"/>
      <c r="E25" s="57" t="s">
        <v>13</v>
      </c>
      <c r="F25" s="57">
        <f>SUM(F21:F23)</f>
        <v>0</v>
      </c>
      <c r="G25" s="14"/>
    </row>
    <row r="26" spans="1:7" x14ac:dyDescent="0.2">
      <c r="A26" s="47"/>
      <c r="B26" s="22"/>
      <c r="C26" s="23"/>
      <c r="D26" s="24"/>
      <c r="E26" s="24"/>
      <c r="F26" s="24"/>
      <c r="G26" s="14"/>
    </row>
    <row r="27" spans="1:7" x14ac:dyDescent="0.2">
      <c r="B27" s="15" t="s">
        <v>43</v>
      </c>
      <c r="D27" s="61"/>
    </row>
    <row r="28" spans="1:7" x14ac:dyDescent="0.2">
      <c r="B28" s="16"/>
      <c r="D28" s="61"/>
      <c r="E28" s="10"/>
      <c r="F28" s="10"/>
    </row>
    <row r="29" spans="1:7" ht="25.5" x14ac:dyDescent="0.2">
      <c r="B29" s="17" t="s">
        <v>45</v>
      </c>
      <c r="D29" s="61"/>
      <c r="E29" s="10"/>
      <c r="F29" s="10"/>
    </row>
    <row r="30" spans="1:7" x14ac:dyDescent="0.2">
      <c r="B30" s="16"/>
      <c r="D30" s="61"/>
      <c r="E30" s="10"/>
      <c r="F30" s="10"/>
    </row>
    <row r="31" spans="1:7" ht="63.75" x14ac:dyDescent="0.2">
      <c r="B31" s="17" t="s">
        <v>44</v>
      </c>
      <c r="D31" s="61"/>
      <c r="E31" s="10"/>
      <c r="F31" s="10"/>
    </row>
    <row r="32" spans="1:7" x14ac:dyDescent="0.2">
      <c r="B32" s="17"/>
      <c r="D32" s="61"/>
      <c r="E32" s="10"/>
      <c r="F32" s="10"/>
    </row>
    <row r="33" spans="1:6" ht="102" x14ac:dyDescent="0.2">
      <c r="B33" s="17" t="s">
        <v>197</v>
      </c>
      <c r="D33" s="61"/>
      <c r="E33" s="10"/>
      <c r="F33" s="10"/>
    </row>
    <row r="34" spans="1:6" x14ac:dyDescent="0.2">
      <c r="D34" s="61"/>
      <c r="E34" s="10"/>
      <c r="F34" s="10"/>
    </row>
    <row r="35" spans="1:6" x14ac:dyDescent="0.2">
      <c r="B35" s="15" t="s">
        <v>47</v>
      </c>
      <c r="D35" s="61"/>
      <c r="E35" s="10"/>
      <c r="F35" s="10"/>
    </row>
    <row r="36" spans="1:6" x14ac:dyDescent="0.2">
      <c r="B36" s="16"/>
      <c r="D36" s="61"/>
      <c r="E36" s="10"/>
      <c r="F36" s="10"/>
    </row>
    <row r="37" spans="1:6" x14ac:dyDescent="0.2">
      <c r="A37" s="19"/>
      <c r="B37" s="16" t="s">
        <v>48</v>
      </c>
      <c r="D37" s="61"/>
      <c r="E37" s="10"/>
      <c r="F37" s="10"/>
    </row>
    <row r="38" spans="1:6" x14ac:dyDescent="0.2">
      <c r="A38" s="19"/>
      <c r="B38" s="16" t="s">
        <v>49</v>
      </c>
      <c r="D38" s="61"/>
      <c r="E38" s="10"/>
      <c r="F38" s="10"/>
    </row>
    <row r="39" spans="1:6" x14ac:dyDescent="0.2">
      <c r="A39" s="19"/>
      <c r="B39" s="16" t="s">
        <v>61</v>
      </c>
      <c r="D39" s="61"/>
      <c r="E39" s="10"/>
      <c r="F39" s="10"/>
    </row>
    <row r="40" spans="1:6" x14ac:dyDescent="0.2">
      <c r="A40" s="19"/>
      <c r="B40" s="16" t="s">
        <v>50</v>
      </c>
      <c r="D40" s="61"/>
      <c r="E40" s="10"/>
      <c r="F40" s="10"/>
    </row>
    <row r="41" spans="1:6" x14ac:dyDescent="0.2">
      <c r="A41" s="19"/>
      <c r="B41" s="16" t="s">
        <v>51</v>
      </c>
      <c r="D41" s="61"/>
      <c r="E41" s="10"/>
      <c r="F41" s="10"/>
    </row>
    <row r="42" spans="1:6" x14ac:dyDescent="0.2">
      <c r="A42" s="19"/>
      <c r="B42" s="16" t="s">
        <v>52</v>
      </c>
      <c r="D42" s="61"/>
      <c r="E42" s="10"/>
      <c r="F42" s="10"/>
    </row>
    <row r="43" spans="1:6" x14ac:dyDescent="0.2">
      <c r="A43" s="19"/>
      <c r="B43" s="18" t="s">
        <v>53</v>
      </c>
      <c r="D43" s="61"/>
    </row>
    <row r="44" spans="1:6" x14ac:dyDescent="0.2">
      <c r="A44" s="19"/>
      <c r="B44" s="16" t="s">
        <v>54</v>
      </c>
      <c r="D44" s="61"/>
    </row>
    <row r="45" spans="1:6" ht="25.5" x14ac:dyDescent="0.2">
      <c r="A45" s="19"/>
      <c r="B45" s="17" t="s">
        <v>55</v>
      </c>
      <c r="D45" s="61"/>
    </row>
    <row r="46" spans="1:6" ht="25.5" x14ac:dyDescent="0.2">
      <c r="A46" s="20"/>
      <c r="B46" s="18" t="s">
        <v>56</v>
      </c>
      <c r="D46" s="61"/>
    </row>
    <row r="47" spans="1:6" ht="51" x14ac:dyDescent="0.2">
      <c r="A47" s="20"/>
      <c r="B47" s="18" t="s">
        <v>62</v>
      </c>
      <c r="D47" s="61"/>
    </row>
    <row r="48" spans="1:6" x14ac:dyDescent="0.2">
      <c r="A48" s="19"/>
      <c r="B48" s="17" t="s">
        <v>57</v>
      </c>
      <c r="D48" s="61"/>
    </row>
    <row r="49" spans="1:6" ht="38.25" x14ac:dyDescent="0.2">
      <c r="A49" s="19"/>
      <c r="B49" s="17" t="s">
        <v>58</v>
      </c>
      <c r="D49" s="61"/>
    </row>
    <row r="50" spans="1:6" ht="25.5" x14ac:dyDescent="0.2">
      <c r="A50" s="19"/>
      <c r="B50" s="17" t="s">
        <v>59</v>
      </c>
      <c r="D50" s="61"/>
    </row>
    <row r="51" spans="1:6" x14ac:dyDescent="0.2">
      <c r="A51" s="19"/>
      <c r="B51" s="16" t="s">
        <v>60</v>
      </c>
      <c r="D51" s="61"/>
    </row>
    <row r="52" spans="1:6" x14ac:dyDescent="0.2">
      <c r="A52" s="19"/>
      <c r="B52" s="16"/>
      <c r="D52" s="61"/>
    </row>
    <row r="53" spans="1:6" x14ac:dyDescent="0.2">
      <c r="A53" s="19"/>
      <c r="B53" s="15" t="s">
        <v>87</v>
      </c>
      <c r="D53" s="61"/>
    </row>
    <row r="54" spans="1:6" x14ac:dyDescent="0.2">
      <c r="A54" s="19"/>
      <c r="B54" s="16"/>
      <c r="D54" s="61"/>
    </row>
    <row r="55" spans="1:6" ht="127.5" x14ac:dyDescent="0.2">
      <c r="A55" s="19"/>
      <c r="B55" s="17" t="s">
        <v>103</v>
      </c>
      <c r="D55" s="61"/>
    </row>
    <row r="56" spans="1:6" x14ac:dyDescent="0.2">
      <c r="A56" s="19"/>
      <c r="B56" s="16"/>
      <c r="D56" s="61"/>
    </row>
    <row r="57" spans="1:6" x14ac:dyDescent="0.2">
      <c r="D57" s="61"/>
    </row>
    <row r="58" spans="1:6" x14ac:dyDescent="0.2">
      <c r="A58" s="62" t="s">
        <v>37</v>
      </c>
      <c r="B58" s="63" t="s">
        <v>38</v>
      </c>
      <c r="C58" s="64" t="s">
        <v>39</v>
      </c>
      <c r="D58" s="65" t="s">
        <v>40</v>
      </c>
      <c r="E58" s="65" t="s">
        <v>41</v>
      </c>
      <c r="F58" s="65" t="s">
        <v>42</v>
      </c>
    </row>
    <row r="59" spans="1:6" x14ac:dyDescent="0.2">
      <c r="D59" s="61"/>
    </row>
    <row r="60" spans="1:6" ht="25.5" x14ac:dyDescent="0.2">
      <c r="A60" s="7" t="s">
        <v>0</v>
      </c>
      <c r="B60" s="32" t="s">
        <v>33</v>
      </c>
      <c r="C60" s="2" t="s">
        <v>17</v>
      </c>
      <c r="D60" s="6">
        <v>1</v>
      </c>
      <c r="E60" s="108"/>
      <c r="F60" s="9">
        <f>D60*E60</f>
        <v>0</v>
      </c>
    </row>
    <row r="61" spans="1:6" x14ac:dyDescent="0.2">
      <c r="B61" s="8"/>
      <c r="C61" s="2"/>
      <c r="D61" s="6"/>
      <c r="E61" s="6"/>
      <c r="F61" s="6"/>
    </row>
    <row r="62" spans="1:6" ht="76.5" x14ac:dyDescent="0.2">
      <c r="A62" s="7" t="s">
        <v>1</v>
      </c>
      <c r="B62" s="8" t="s">
        <v>198</v>
      </c>
      <c r="C62" s="2" t="s">
        <v>17</v>
      </c>
      <c r="D62" s="6">
        <v>1</v>
      </c>
      <c r="E62" s="108"/>
      <c r="F62" s="9">
        <f>D62*E62</f>
        <v>0</v>
      </c>
    </row>
    <row r="63" spans="1:6" x14ac:dyDescent="0.2">
      <c r="B63" s="8"/>
      <c r="C63" s="2"/>
      <c r="D63" s="6"/>
      <c r="E63" s="6"/>
      <c r="F63" s="9">
        <f>D63*E63</f>
        <v>0</v>
      </c>
    </row>
    <row r="64" spans="1:6" ht="25.5" x14ac:dyDescent="0.2">
      <c r="A64" s="7" t="s">
        <v>2</v>
      </c>
      <c r="B64" s="32" t="s">
        <v>63</v>
      </c>
      <c r="C64" s="2" t="s">
        <v>31</v>
      </c>
      <c r="D64" s="6">
        <v>1</v>
      </c>
      <c r="E64" s="108"/>
      <c r="F64" s="9">
        <f>D64*E64</f>
        <v>0</v>
      </c>
    </row>
    <row r="65" spans="1:6" x14ac:dyDescent="0.2">
      <c r="B65" s="8"/>
      <c r="C65" s="2"/>
      <c r="D65" s="6"/>
      <c r="E65" s="6"/>
      <c r="F65" s="9">
        <f>D65*E65</f>
        <v>0</v>
      </c>
    </row>
    <row r="66" spans="1:6" x14ac:dyDescent="0.2">
      <c r="B66" s="13" t="s">
        <v>25</v>
      </c>
      <c r="C66" s="1"/>
      <c r="D66" s="4"/>
      <c r="E66" s="4"/>
      <c r="F66" s="5">
        <f>SUM(F60:F65)</f>
        <v>0</v>
      </c>
    </row>
    <row r="67" spans="1:6" x14ac:dyDescent="0.2">
      <c r="B67" s="8"/>
      <c r="C67" s="2"/>
      <c r="D67" s="6"/>
      <c r="E67" s="6"/>
      <c r="F67" s="6"/>
    </row>
    <row r="68" spans="1:6" x14ac:dyDescent="0.2">
      <c r="B68" s="8"/>
      <c r="C68" s="2"/>
      <c r="D68" s="6"/>
      <c r="E68" s="6"/>
      <c r="F68" s="6"/>
    </row>
    <row r="69" spans="1:6" x14ac:dyDescent="0.2">
      <c r="B69" s="11" t="s">
        <v>26</v>
      </c>
      <c r="C69" s="2"/>
      <c r="D69" s="6"/>
      <c r="E69" s="6"/>
      <c r="F69" s="6"/>
    </row>
    <row r="70" spans="1:6" x14ac:dyDescent="0.2">
      <c r="B70" s="8"/>
      <c r="C70" s="2"/>
      <c r="D70" s="6"/>
      <c r="E70" s="6"/>
      <c r="F70" s="6"/>
    </row>
    <row r="71" spans="1:6" ht="25.5" x14ac:dyDescent="0.2">
      <c r="A71" s="7" t="s">
        <v>3</v>
      </c>
      <c r="B71" s="21" t="s">
        <v>92</v>
      </c>
      <c r="C71" s="25" t="s">
        <v>31</v>
      </c>
      <c r="D71" s="26">
        <v>1</v>
      </c>
      <c r="E71" s="109"/>
      <c r="F71" s="27">
        <f>D71*E71</f>
        <v>0</v>
      </c>
    </row>
    <row r="72" spans="1:6" x14ac:dyDescent="0.2">
      <c r="B72" s="8"/>
      <c r="C72" s="2"/>
      <c r="D72" s="6"/>
      <c r="E72" s="6"/>
      <c r="F72" s="6"/>
    </row>
    <row r="73" spans="1:6" ht="38.25" x14ac:dyDescent="0.2">
      <c r="A73" s="7" t="s">
        <v>4</v>
      </c>
      <c r="B73" s="8" t="s">
        <v>104</v>
      </c>
      <c r="C73" s="2"/>
      <c r="D73" s="6"/>
      <c r="E73" s="6"/>
      <c r="F73" s="6"/>
    </row>
    <row r="74" spans="1:6" ht="14.25" x14ac:dyDescent="0.2">
      <c r="B74" s="28" t="s">
        <v>83</v>
      </c>
      <c r="C74" s="66" t="s">
        <v>17</v>
      </c>
      <c r="D74" s="26">
        <v>5</v>
      </c>
      <c r="E74" s="109"/>
      <c r="F74" s="27">
        <f>D74*E74</f>
        <v>0</v>
      </c>
    </row>
    <row r="75" spans="1:6" ht="14.25" x14ac:dyDescent="0.2">
      <c r="B75" s="28" t="s">
        <v>84</v>
      </c>
      <c r="C75" s="66" t="s">
        <v>17</v>
      </c>
      <c r="D75" s="26">
        <v>2</v>
      </c>
      <c r="E75" s="109"/>
      <c r="F75" s="27">
        <f>D75*E75</f>
        <v>0</v>
      </c>
    </row>
    <row r="76" spans="1:6" ht="14.25" x14ac:dyDescent="0.2">
      <c r="B76" s="28" t="s">
        <v>105</v>
      </c>
      <c r="C76" s="66" t="s">
        <v>17</v>
      </c>
      <c r="D76" s="26">
        <v>8</v>
      </c>
      <c r="E76" s="109"/>
      <c r="F76" s="27">
        <f>D76*E76</f>
        <v>0</v>
      </c>
    </row>
    <row r="77" spans="1:6" ht="14.25" x14ac:dyDescent="0.2">
      <c r="B77" s="28" t="s">
        <v>106</v>
      </c>
      <c r="C77" s="66" t="s">
        <v>17</v>
      </c>
      <c r="D77" s="26">
        <v>2</v>
      </c>
      <c r="E77" s="109"/>
      <c r="F77" s="27">
        <f>D77*E77</f>
        <v>0</v>
      </c>
    </row>
    <row r="78" spans="1:6" ht="14.25" x14ac:dyDescent="0.2">
      <c r="B78" s="28" t="s">
        <v>148</v>
      </c>
      <c r="C78" s="66" t="s">
        <v>17</v>
      </c>
      <c r="D78" s="26">
        <v>1</v>
      </c>
      <c r="E78" s="109"/>
      <c r="F78" s="27">
        <f>D78*E78</f>
        <v>0</v>
      </c>
    </row>
    <row r="79" spans="1:6" x14ac:dyDescent="0.2">
      <c r="B79" s="28"/>
      <c r="C79" s="66"/>
      <c r="D79" s="26"/>
      <c r="E79" s="112"/>
      <c r="F79" s="27"/>
    </row>
    <row r="80" spans="1:6" ht="25.5" x14ac:dyDescent="0.2">
      <c r="A80" s="7" t="s">
        <v>5</v>
      </c>
      <c r="B80" s="8" t="s">
        <v>150</v>
      </c>
      <c r="C80" s="25" t="s">
        <v>67</v>
      </c>
      <c r="D80" s="29">
        <v>1.5</v>
      </c>
      <c r="E80" s="111"/>
      <c r="F80" s="30">
        <f>D80*E80</f>
        <v>0</v>
      </c>
    </row>
    <row r="81" spans="1:6" x14ac:dyDescent="0.2">
      <c r="B81" s="28"/>
      <c r="C81" s="66"/>
      <c r="D81" s="26"/>
      <c r="E81" s="112"/>
      <c r="F81" s="27"/>
    </row>
    <row r="82" spans="1:6" ht="25.5" x14ac:dyDescent="0.2">
      <c r="A82" s="7" t="s">
        <v>6</v>
      </c>
      <c r="B82" s="32" t="s">
        <v>107</v>
      </c>
      <c r="C82" s="25" t="s">
        <v>67</v>
      </c>
      <c r="D82" s="9">
        <v>1</v>
      </c>
      <c r="E82" s="110"/>
      <c r="F82" s="6">
        <f>D82*E82</f>
        <v>0</v>
      </c>
    </row>
    <row r="83" spans="1:6" x14ac:dyDescent="0.2">
      <c r="B83" s="8"/>
      <c r="C83" s="2"/>
      <c r="D83" s="6"/>
      <c r="E83" s="6"/>
      <c r="F83" s="6"/>
    </row>
    <row r="84" spans="1:6" ht="38.25" x14ac:dyDescent="0.2">
      <c r="A84" s="7" t="s">
        <v>7</v>
      </c>
      <c r="B84" s="32" t="s">
        <v>158</v>
      </c>
      <c r="C84" s="25" t="s">
        <v>67</v>
      </c>
      <c r="D84" s="9">
        <v>15</v>
      </c>
      <c r="E84" s="110"/>
      <c r="F84" s="6">
        <f>D84*E84</f>
        <v>0</v>
      </c>
    </row>
    <row r="85" spans="1:6" x14ac:dyDescent="0.2">
      <c r="B85" s="8"/>
      <c r="C85" s="2"/>
      <c r="D85" s="6"/>
      <c r="E85" s="6"/>
      <c r="F85" s="6"/>
    </row>
    <row r="86" spans="1:6" ht="76.5" x14ac:dyDescent="0.2">
      <c r="A86" s="7" t="s">
        <v>34</v>
      </c>
      <c r="B86" s="34" t="s">
        <v>153</v>
      </c>
      <c r="C86" s="25" t="s">
        <v>67</v>
      </c>
      <c r="D86" s="29">
        <v>25</v>
      </c>
      <c r="E86" s="111"/>
      <c r="F86" s="30">
        <f>D86*E86</f>
        <v>0</v>
      </c>
    </row>
    <row r="87" spans="1:6" x14ac:dyDescent="0.2">
      <c r="A87" s="10"/>
      <c r="B87" s="10"/>
      <c r="C87" s="10"/>
      <c r="D87" s="10"/>
      <c r="E87" s="10"/>
      <c r="F87" s="10"/>
    </row>
    <row r="88" spans="1:6" ht="38.25" x14ac:dyDescent="0.2">
      <c r="A88" s="7" t="s">
        <v>35</v>
      </c>
      <c r="B88" s="34" t="s">
        <v>108</v>
      </c>
      <c r="D88" s="31"/>
      <c r="E88" s="31"/>
      <c r="F88" s="31"/>
    </row>
    <row r="89" spans="1:6" ht="14.25" x14ac:dyDescent="0.2">
      <c r="B89" s="32" t="s">
        <v>65</v>
      </c>
      <c r="C89" s="25" t="s">
        <v>67</v>
      </c>
      <c r="D89" s="29">
        <v>995</v>
      </c>
      <c r="E89" s="111"/>
      <c r="F89" s="30">
        <f>D89*E89</f>
        <v>0</v>
      </c>
    </row>
    <row r="90" spans="1:6" ht="14.25" x14ac:dyDescent="0.2">
      <c r="A90" s="10"/>
      <c r="B90" s="32" t="s">
        <v>66</v>
      </c>
      <c r="C90" s="25" t="s">
        <v>67</v>
      </c>
      <c r="D90" s="29">
        <v>430</v>
      </c>
      <c r="E90" s="111"/>
      <c r="F90" s="30">
        <f>D90*E90</f>
        <v>0</v>
      </c>
    </row>
    <row r="91" spans="1:6" x14ac:dyDescent="0.2">
      <c r="B91" s="32"/>
      <c r="C91" s="2"/>
      <c r="D91" s="29"/>
      <c r="E91" s="30"/>
      <c r="F91" s="30"/>
    </row>
    <row r="92" spans="1:6" ht="51" x14ac:dyDescent="0.2">
      <c r="A92" s="7" t="s">
        <v>36</v>
      </c>
      <c r="B92" s="8" t="s">
        <v>149</v>
      </c>
      <c r="C92" s="25" t="s">
        <v>67</v>
      </c>
      <c r="D92" s="29">
        <v>10</v>
      </c>
      <c r="E92" s="111"/>
      <c r="F92" s="30">
        <f>D92*E92</f>
        <v>0</v>
      </c>
    </row>
    <row r="93" spans="1:6" x14ac:dyDescent="0.2">
      <c r="B93" s="32"/>
      <c r="C93" s="2"/>
      <c r="D93" s="29"/>
      <c r="E93" s="30"/>
      <c r="F93" s="30"/>
    </row>
    <row r="94" spans="1:6" ht="38.25" x14ac:dyDescent="0.2">
      <c r="A94" s="7" t="s">
        <v>68</v>
      </c>
      <c r="B94" s="8" t="s">
        <v>199</v>
      </c>
      <c r="C94" s="25" t="s">
        <v>67</v>
      </c>
      <c r="D94" s="29">
        <v>65</v>
      </c>
      <c r="E94" s="111"/>
      <c r="F94" s="30">
        <f>D94*E94</f>
        <v>0</v>
      </c>
    </row>
    <row r="95" spans="1:6" x14ac:dyDescent="0.2">
      <c r="B95" s="32"/>
      <c r="C95" s="2"/>
      <c r="D95" s="29"/>
      <c r="E95" s="30"/>
      <c r="F95" s="30"/>
    </row>
    <row r="96" spans="1:6" ht="25.5" x14ac:dyDescent="0.2">
      <c r="A96" s="7" t="s">
        <v>69</v>
      </c>
      <c r="B96" s="8" t="s">
        <v>151</v>
      </c>
      <c r="C96" s="25" t="s">
        <v>67</v>
      </c>
      <c r="D96" s="29">
        <v>10</v>
      </c>
      <c r="E96" s="111"/>
      <c r="F96" s="30">
        <f>D96*E96</f>
        <v>0</v>
      </c>
    </row>
    <row r="97" spans="1:6" x14ac:dyDescent="0.2">
      <c r="B97" s="8"/>
      <c r="C97" s="2"/>
      <c r="D97" s="6"/>
      <c r="E97" s="6"/>
      <c r="F97" s="6"/>
    </row>
    <row r="98" spans="1:6" ht="25.5" x14ac:dyDescent="0.2">
      <c r="A98" s="7" t="s">
        <v>71</v>
      </c>
      <c r="B98" s="8" t="s">
        <v>159</v>
      </c>
      <c r="C98" s="25" t="s">
        <v>67</v>
      </c>
      <c r="D98" s="29">
        <v>30</v>
      </c>
      <c r="E98" s="111"/>
      <c r="F98" s="30">
        <f>D98*E98</f>
        <v>0</v>
      </c>
    </row>
    <row r="99" spans="1:6" x14ac:dyDescent="0.2">
      <c r="B99" s="8"/>
      <c r="C99" s="2"/>
      <c r="D99" s="6"/>
      <c r="E99" s="6"/>
      <c r="F99" s="6"/>
    </row>
    <row r="100" spans="1:6" ht="25.5" x14ac:dyDescent="0.2">
      <c r="A100" s="7" t="s">
        <v>72</v>
      </c>
      <c r="B100" s="8" t="s">
        <v>162</v>
      </c>
      <c r="C100" s="25" t="s">
        <v>67</v>
      </c>
      <c r="D100" s="29">
        <v>200</v>
      </c>
      <c r="E100" s="111"/>
      <c r="F100" s="30">
        <f>D100*E100</f>
        <v>0</v>
      </c>
    </row>
    <row r="101" spans="1:6" x14ac:dyDescent="0.2">
      <c r="B101" s="8"/>
      <c r="C101" s="2"/>
      <c r="D101" s="6"/>
      <c r="E101" s="6"/>
      <c r="F101" s="6"/>
    </row>
    <row r="102" spans="1:6" ht="51" x14ac:dyDescent="0.2">
      <c r="A102" s="7" t="s">
        <v>73</v>
      </c>
      <c r="B102" s="32" t="s">
        <v>152</v>
      </c>
      <c r="C102" s="25" t="s">
        <v>64</v>
      </c>
      <c r="D102" s="9">
        <v>10</v>
      </c>
      <c r="E102" s="110"/>
      <c r="F102" s="6">
        <f>D102*E102</f>
        <v>0</v>
      </c>
    </row>
    <row r="103" spans="1:6" x14ac:dyDescent="0.2">
      <c r="B103" s="32"/>
      <c r="C103" s="25"/>
      <c r="E103" s="115"/>
      <c r="F103" s="6"/>
    </row>
    <row r="104" spans="1:6" ht="25.5" x14ac:dyDescent="0.2">
      <c r="A104" s="7" t="s">
        <v>74</v>
      </c>
      <c r="B104" s="32" t="s">
        <v>128</v>
      </c>
      <c r="C104" s="2" t="s">
        <v>16</v>
      </c>
      <c r="D104" s="6">
        <v>340</v>
      </c>
      <c r="E104" s="108"/>
      <c r="F104" s="6">
        <f>D104*E104</f>
        <v>0</v>
      </c>
    </row>
    <row r="105" spans="1:6" x14ac:dyDescent="0.2">
      <c r="B105" s="8"/>
      <c r="C105" s="2"/>
      <c r="D105" s="6"/>
      <c r="E105" s="6"/>
      <c r="F105" s="6"/>
    </row>
    <row r="106" spans="1:6" ht="38.25" x14ac:dyDescent="0.2">
      <c r="A106" s="7" t="s">
        <v>113</v>
      </c>
      <c r="B106" s="8" t="s">
        <v>93</v>
      </c>
      <c r="C106" s="25" t="s">
        <v>70</v>
      </c>
      <c r="D106" s="29">
        <v>40</v>
      </c>
      <c r="E106" s="111"/>
      <c r="F106" s="30">
        <f>D106*E106</f>
        <v>0</v>
      </c>
    </row>
    <row r="107" spans="1:6" x14ac:dyDescent="0.2">
      <c r="B107" s="8"/>
      <c r="C107" s="2"/>
      <c r="D107" s="6"/>
      <c r="E107" s="6"/>
      <c r="F107" s="6"/>
    </row>
    <row r="108" spans="1:6" ht="38.25" x14ac:dyDescent="0.2">
      <c r="A108" s="7" t="s">
        <v>115</v>
      </c>
      <c r="B108" s="8" t="s">
        <v>94</v>
      </c>
      <c r="C108" s="2" t="s">
        <v>16</v>
      </c>
      <c r="D108" s="6">
        <v>290</v>
      </c>
      <c r="E108" s="108"/>
      <c r="F108" s="6">
        <f>D108*E108</f>
        <v>0</v>
      </c>
    </row>
    <row r="109" spans="1:6" x14ac:dyDescent="0.2">
      <c r="A109" s="35"/>
      <c r="B109" s="8"/>
      <c r="C109" s="25"/>
      <c r="D109" s="6"/>
      <c r="E109" s="6"/>
      <c r="F109" s="6"/>
    </row>
    <row r="110" spans="1:6" ht="38.25" x14ac:dyDescent="0.2">
      <c r="A110" s="35" t="s">
        <v>127</v>
      </c>
      <c r="B110" s="8" t="s">
        <v>114</v>
      </c>
      <c r="C110" s="25" t="s">
        <v>95</v>
      </c>
      <c r="D110" s="6">
        <v>15</v>
      </c>
      <c r="E110" s="108"/>
      <c r="F110" s="6">
        <f>D110*E110</f>
        <v>0</v>
      </c>
    </row>
    <row r="111" spans="1:6" x14ac:dyDescent="0.2">
      <c r="A111" s="35"/>
      <c r="B111" s="8"/>
      <c r="C111" s="25"/>
      <c r="D111" s="6"/>
      <c r="E111" s="6"/>
      <c r="F111" s="6"/>
    </row>
    <row r="112" spans="1:6" ht="25.5" x14ac:dyDescent="0.2">
      <c r="A112" s="35" t="s">
        <v>133</v>
      </c>
      <c r="B112" s="114" t="s">
        <v>96</v>
      </c>
      <c r="C112" s="25" t="s">
        <v>64</v>
      </c>
      <c r="D112" s="9">
        <v>115</v>
      </c>
      <c r="E112" s="110"/>
      <c r="F112" s="3">
        <f>D112*E112</f>
        <v>0</v>
      </c>
    </row>
    <row r="113" spans="1:6" x14ac:dyDescent="0.2">
      <c r="A113" s="10"/>
      <c r="B113" s="8"/>
      <c r="C113" s="25"/>
      <c r="D113" s="6"/>
      <c r="E113" s="6"/>
      <c r="F113" s="6"/>
    </row>
    <row r="114" spans="1:6" ht="38.25" x14ac:dyDescent="0.2">
      <c r="A114" s="35" t="s">
        <v>155</v>
      </c>
      <c r="B114" s="8" t="s">
        <v>154</v>
      </c>
      <c r="C114" s="25" t="s">
        <v>95</v>
      </c>
      <c r="D114" s="6">
        <v>4</v>
      </c>
      <c r="E114" s="108"/>
      <c r="F114" s="6">
        <f>D114*E114</f>
        <v>0</v>
      </c>
    </row>
    <row r="115" spans="1:6" x14ac:dyDescent="0.2">
      <c r="A115" s="10"/>
      <c r="B115" s="8"/>
      <c r="C115" s="25"/>
      <c r="D115" s="6"/>
      <c r="E115" s="6"/>
      <c r="F115" s="6"/>
    </row>
    <row r="116" spans="1:6" ht="102" x14ac:dyDescent="0.2">
      <c r="A116" s="35" t="s">
        <v>157</v>
      </c>
      <c r="B116" s="114" t="s">
        <v>85</v>
      </c>
      <c r="C116" s="25" t="s">
        <v>64</v>
      </c>
      <c r="D116" s="9">
        <f>D112</f>
        <v>115</v>
      </c>
      <c r="E116" s="110"/>
      <c r="F116" s="3">
        <f>D116*E116</f>
        <v>0</v>
      </c>
    </row>
    <row r="117" spans="1:6" x14ac:dyDescent="0.2">
      <c r="A117" s="10"/>
      <c r="B117" s="10"/>
      <c r="D117" s="10"/>
      <c r="E117" s="10"/>
      <c r="F117" s="10"/>
    </row>
    <row r="118" spans="1:6" ht="76.5" x14ac:dyDescent="0.2">
      <c r="A118" s="35" t="s">
        <v>160</v>
      </c>
      <c r="B118" s="8" t="s">
        <v>86</v>
      </c>
      <c r="C118" s="25" t="s">
        <v>64</v>
      </c>
      <c r="D118" s="6">
        <f>D116</f>
        <v>115</v>
      </c>
      <c r="E118" s="108"/>
      <c r="F118" s="6">
        <f>D118*E118</f>
        <v>0</v>
      </c>
    </row>
    <row r="119" spans="1:6" x14ac:dyDescent="0.2">
      <c r="A119" s="10"/>
      <c r="B119" s="10"/>
      <c r="D119" s="10"/>
      <c r="E119" s="10"/>
      <c r="F119" s="10"/>
    </row>
    <row r="120" spans="1:6" ht="25.5" x14ac:dyDescent="0.2">
      <c r="A120" s="35" t="s">
        <v>161</v>
      </c>
      <c r="B120" s="114" t="s">
        <v>97</v>
      </c>
      <c r="C120" s="25" t="s">
        <v>70</v>
      </c>
      <c r="D120" s="6">
        <v>25</v>
      </c>
      <c r="E120" s="108"/>
      <c r="F120" s="6">
        <f>D120*E120</f>
        <v>0</v>
      </c>
    </row>
    <row r="121" spans="1:6" x14ac:dyDescent="0.2">
      <c r="A121" s="35"/>
      <c r="B121" s="8"/>
      <c r="C121" s="2"/>
      <c r="D121" s="6"/>
      <c r="E121" s="6"/>
      <c r="F121" s="6">
        <f>D121*E121</f>
        <v>0</v>
      </c>
    </row>
    <row r="122" spans="1:6" x14ac:dyDescent="0.2">
      <c r="A122" s="35"/>
      <c r="B122" s="117" t="s">
        <v>27</v>
      </c>
      <c r="C122" s="1"/>
      <c r="D122" s="4"/>
      <c r="E122" s="4"/>
      <c r="F122" s="5">
        <f>SUM(F71:F121)</f>
        <v>0</v>
      </c>
    </row>
    <row r="123" spans="1:6" x14ac:dyDescent="0.2">
      <c r="A123" s="35"/>
      <c r="B123" s="22"/>
      <c r="C123" s="23"/>
      <c r="D123" s="24"/>
      <c r="E123" s="24"/>
      <c r="F123" s="24"/>
    </row>
    <row r="124" spans="1:6" x14ac:dyDescent="0.2">
      <c r="A124" s="35"/>
      <c r="B124" s="8"/>
      <c r="C124" s="2"/>
      <c r="D124" s="6"/>
      <c r="E124" s="6"/>
      <c r="F124" s="6"/>
    </row>
    <row r="125" spans="1:6" x14ac:dyDescent="0.2">
      <c r="A125" s="35"/>
      <c r="B125" s="36" t="s">
        <v>109</v>
      </c>
      <c r="C125" s="2"/>
      <c r="D125" s="6"/>
      <c r="E125" s="6"/>
      <c r="F125" s="6"/>
    </row>
    <row r="126" spans="1:6" x14ac:dyDescent="0.2">
      <c r="A126" s="35"/>
      <c r="B126" s="34"/>
      <c r="C126" s="2"/>
      <c r="D126" s="6"/>
      <c r="E126" s="6"/>
      <c r="F126" s="6"/>
    </row>
    <row r="127" spans="1:6" ht="51" x14ac:dyDescent="0.2">
      <c r="A127" s="35" t="s">
        <v>8</v>
      </c>
      <c r="B127" s="34" t="s">
        <v>156</v>
      </c>
      <c r="C127" s="25" t="s">
        <v>67</v>
      </c>
      <c r="D127" s="6">
        <v>805</v>
      </c>
      <c r="E127" s="108"/>
      <c r="F127" s="6">
        <f>D127*E127</f>
        <v>0</v>
      </c>
    </row>
    <row r="129" spans="1:6" ht="38.25" x14ac:dyDescent="0.2">
      <c r="A129" s="35" t="s">
        <v>9</v>
      </c>
      <c r="B129" s="34" t="s">
        <v>75</v>
      </c>
      <c r="C129" s="25" t="s">
        <v>67</v>
      </c>
      <c r="D129" s="6">
        <f>OBRTNIŠKA!D91+OBRTNIŠKA!D93+OBRTNIŠKA!D103</f>
        <v>395</v>
      </c>
      <c r="E129" s="108"/>
      <c r="F129" s="6">
        <f>D129*E129</f>
        <v>0</v>
      </c>
    </row>
    <row r="130" spans="1:6" x14ac:dyDescent="0.2">
      <c r="A130" s="35"/>
      <c r="B130" s="34"/>
      <c r="C130" s="25"/>
      <c r="D130" s="6"/>
      <c r="E130" s="113"/>
      <c r="F130" s="6"/>
    </row>
    <row r="131" spans="1:6" ht="63.75" x14ac:dyDescent="0.2">
      <c r="A131" s="35" t="s">
        <v>19</v>
      </c>
      <c r="B131" s="34" t="s">
        <v>163</v>
      </c>
      <c r="C131" s="25" t="s">
        <v>67</v>
      </c>
      <c r="D131" s="6">
        <v>30</v>
      </c>
      <c r="E131" s="108"/>
      <c r="F131" s="6">
        <f>D131*E131</f>
        <v>0</v>
      </c>
    </row>
    <row r="132" spans="1:6" x14ac:dyDescent="0.2">
      <c r="A132" s="35"/>
      <c r="B132" s="34"/>
      <c r="C132" s="25"/>
      <c r="D132" s="6"/>
      <c r="E132" s="113"/>
      <c r="F132" s="6"/>
    </row>
    <row r="133" spans="1:6" ht="25.5" x14ac:dyDescent="0.2">
      <c r="A133" s="7" t="s">
        <v>116</v>
      </c>
      <c r="B133" s="34" t="s">
        <v>164</v>
      </c>
      <c r="C133" s="25" t="s">
        <v>17</v>
      </c>
      <c r="D133" s="6">
        <v>12</v>
      </c>
      <c r="E133" s="108"/>
      <c r="F133" s="6">
        <f>D133*E133</f>
        <v>0</v>
      </c>
    </row>
    <row r="134" spans="1:6" x14ac:dyDescent="0.2">
      <c r="A134" s="35"/>
      <c r="B134" s="34"/>
      <c r="C134" s="25"/>
      <c r="D134" s="6"/>
      <c r="E134" s="113"/>
      <c r="F134" s="6"/>
    </row>
    <row r="135" spans="1:6" ht="25.5" x14ac:dyDescent="0.2">
      <c r="A135" s="7" t="s">
        <v>124</v>
      </c>
      <c r="B135" s="114" t="s">
        <v>98</v>
      </c>
      <c r="C135" s="25" t="s">
        <v>70</v>
      </c>
      <c r="D135" s="6">
        <v>25</v>
      </c>
      <c r="E135" s="108"/>
      <c r="F135" s="6">
        <f>D135*E135</f>
        <v>0</v>
      </c>
    </row>
    <row r="137" spans="1:6" x14ac:dyDescent="0.2">
      <c r="B137" s="117" t="s">
        <v>110</v>
      </c>
      <c r="C137" s="1"/>
      <c r="D137" s="4"/>
      <c r="E137" s="4"/>
      <c r="F137" s="5">
        <f>SUM(F127:F136)</f>
        <v>0</v>
      </c>
    </row>
    <row r="140" spans="1:6" x14ac:dyDescent="0.2">
      <c r="B140" s="11" t="s">
        <v>165</v>
      </c>
    </row>
    <row r="142" spans="1:6" ht="38.25" x14ac:dyDescent="0.2">
      <c r="A142" s="7" t="s">
        <v>10</v>
      </c>
      <c r="B142" s="34" t="s">
        <v>81</v>
      </c>
      <c r="C142" s="2" t="s">
        <v>76</v>
      </c>
      <c r="D142" s="6">
        <v>330</v>
      </c>
      <c r="E142" s="108"/>
      <c r="F142" s="6">
        <f>D142*E142</f>
        <v>0</v>
      </c>
    </row>
    <row r="143" spans="1:6" x14ac:dyDescent="0.2">
      <c r="B143" s="40"/>
      <c r="C143" s="38"/>
      <c r="D143" s="39"/>
      <c r="E143" s="39"/>
    </row>
    <row r="144" spans="1:6" ht="25.5" x14ac:dyDescent="0.2">
      <c r="A144" s="7" t="s">
        <v>11</v>
      </c>
      <c r="B144" s="114" t="s">
        <v>99</v>
      </c>
      <c r="C144" s="25" t="s">
        <v>70</v>
      </c>
      <c r="D144" s="6">
        <v>25</v>
      </c>
      <c r="E144" s="108"/>
      <c r="F144" s="6">
        <f>D144*E144</f>
        <v>0</v>
      </c>
    </row>
    <row r="145" spans="2:6" x14ac:dyDescent="0.2">
      <c r="B145" s="40"/>
      <c r="C145" s="38"/>
      <c r="D145" s="39"/>
      <c r="E145" s="39"/>
      <c r="F145" s="9">
        <f>D145*E145</f>
        <v>0</v>
      </c>
    </row>
    <row r="146" spans="2:6" x14ac:dyDescent="0.2">
      <c r="B146" s="117" t="s">
        <v>166</v>
      </c>
      <c r="C146" s="1"/>
      <c r="D146" s="4"/>
      <c r="E146" s="4"/>
      <c r="F146" s="5">
        <f>SUM(F142:F145)</f>
        <v>0</v>
      </c>
    </row>
  </sheetData>
  <sheetProtection password="ED67" sheet="1" objects="1" scenarios="1" selectLockedCells="1"/>
  <mergeCells count="2">
    <mergeCell ref="B10:F10"/>
    <mergeCell ref="B11:F11"/>
  </mergeCells>
  <phoneticPr fontId="1" type="noConversion"/>
  <pageMargins left="0.98425196850393704" right="0.39370078740157483" top="0.98425196850393704" bottom="0.78740157480314965" header="0" footer="0"/>
  <pageSetup paperSize="9" scale="94" orientation="portrait" r:id="rId1"/>
  <headerFooter alignWithMargins="0">
    <oddHeader xml:space="preserve">&amp;L&amp;"Arial,Navadno"&amp;8Popis del&amp;R&amp;"Arial,Navadno"&amp;8 Ureditev prostorov - 2. nadstropje
</oddHeader>
    <oddFooter>&amp;L&amp;8
&amp;C&amp;8&amp;P/&amp;N&amp;R&amp;"Arial,Navadno"&amp;8Investitor: Zavod za šolstvo</oddFooter>
  </headerFooter>
  <rowBreaks count="2" manualBreakCount="2">
    <brk id="26" max="5" man="1"/>
    <brk id="57"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G152"/>
  <sheetViews>
    <sheetView showZeros="0" tabSelected="1" view="pageBreakPreview" topLeftCell="A89" zoomScaleNormal="100" zoomScaleSheetLayoutView="100" zoomScalePageLayoutView="120" workbookViewId="0">
      <selection activeCell="E89" sqref="E89"/>
    </sheetView>
  </sheetViews>
  <sheetFormatPr defaultRowHeight="12.75" x14ac:dyDescent="0.2"/>
  <cols>
    <col min="1" max="1" width="6.85546875" style="7" customWidth="1"/>
    <col min="2" max="2" width="50.7109375" style="33" customWidth="1"/>
    <col min="3" max="3" width="5" style="12" customWidth="1"/>
    <col min="4" max="6" width="10.7109375" style="9" customWidth="1"/>
    <col min="7" max="16384" width="9.140625" style="10"/>
  </cols>
  <sheetData>
    <row r="10" spans="1:6" x14ac:dyDescent="0.2">
      <c r="A10" s="10"/>
      <c r="B10" s="125" t="s">
        <v>101</v>
      </c>
      <c r="C10" s="126"/>
      <c r="D10" s="126"/>
      <c r="E10" s="126"/>
      <c r="F10" s="127"/>
    </row>
    <row r="11" spans="1:6" x14ac:dyDescent="0.2">
      <c r="A11" s="10"/>
      <c r="B11" s="128" t="s">
        <v>191</v>
      </c>
      <c r="C11" s="129"/>
      <c r="D11" s="129"/>
      <c r="E11" s="129"/>
      <c r="F11" s="130"/>
    </row>
    <row r="12" spans="1:6" x14ac:dyDescent="0.2">
      <c r="A12" s="10"/>
      <c r="B12" s="44"/>
      <c r="C12" s="2"/>
      <c r="D12" s="37"/>
      <c r="E12" s="37"/>
      <c r="F12" s="45"/>
    </row>
    <row r="13" spans="1:6" x14ac:dyDescent="0.2">
      <c r="A13" s="10"/>
      <c r="B13" s="44"/>
      <c r="C13" s="2"/>
      <c r="D13" s="6"/>
      <c r="E13" s="6"/>
      <c r="F13" s="46"/>
    </row>
    <row r="14" spans="1:6" x14ac:dyDescent="0.2">
      <c r="A14" s="10"/>
      <c r="B14" s="44" t="s">
        <v>111</v>
      </c>
      <c r="C14" s="2"/>
      <c r="D14" s="6"/>
      <c r="E14" s="6"/>
      <c r="F14" s="46">
        <f>F71</f>
        <v>0</v>
      </c>
    </row>
    <row r="15" spans="1:6" x14ac:dyDescent="0.2">
      <c r="A15" s="10"/>
      <c r="B15" s="44"/>
      <c r="C15" s="2"/>
      <c r="D15" s="6"/>
      <c r="E15" s="6"/>
      <c r="F15" s="46"/>
    </row>
    <row r="16" spans="1:6" x14ac:dyDescent="0.2">
      <c r="A16" s="10"/>
      <c r="B16" s="44" t="s">
        <v>135</v>
      </c>
      <c r="C16" s="2"/>
      <c r="D16" s="6"/>
      <c r="E16" s="6"/>
      <c r="F16" s="46">
        <f>F84</f>
        <v>0</v>
      </c>
    </row>
    <row r="17" spans="1:7" x14ac:dyDescent="0.2">
      <c r="A17" s="10"/>
      <c r="B17" s="44"/>
      <c r="C17" s="2"/>
      <c r="D17" s="6"/>
      <c r="E17" s="6"/>
      <c r="F17" s="46"/>
    </row>
    <row r="18" spans="1:7" x14ac:dyDescent="0.2">
      <c r="A18" s="10"/>
      <c r="B18" s="44" t="s">
        <v>137</v>
      </c>
      <c r="C18" s="2"/>
      <c r="D18" s="6"/>
      <c r="E18" s="6"/>
      <c r="F18" s="46">
        <f>F95</f>
        <v>0</v>
      </c>
    </row>
    <row r="19" spans="1:7" x14ac:dyDescent="0.2">
      <c r="A19" s="10"/>
      <c r="B19" s="44"/>
      <c r="C19" s="2"/>
      <c r="D19" s="6"/>
      <c r="E19" s="6"/>
      <c r="F19" s="46"/>
    </row>
    <row r="20" spans="1:7" x14ac:dyDescent="0.2">
      <c r="A20" s="10"/>
      <c r="B20" s="44" t="s">
        <v>143</v>
      </c>
      <c r="C20" s="2"/>
      <c r="D20" s="6"/>
      <c r="E20" s="6"/>
      <c r="F20" s="46">
        <f>F118</f>
        <v>0</v>
      </c>
    </row>
    <row r="21" spans="1:7" x14ac:dyDescent="0.2">
      <c r="A21" s="10"/>
      <c r="B21" s="44"/>
      <c r="C21" s="2"/>
      <c r="D21" s="6"/>
      <c r="E21" s="6"/>
      <c r="F21" s="46"/>
    </row>
    <row r="22" spans="1:7" x14ac:dyDescent="0.2">
      <c r="A22" s="10"/>
      <c r="B22" s="44" t="s">
        <v>141</v>
      </c>
      <c r="C22" s="2"/>
      <c r="D22" s="6"/>
      <c r="E22" s="6"/>
      <c r="F22" s="46">
        <f>F139</f>
        <v>0</v>
      </c>
    </row>
    <row r="23" spans="1:7" x14ac:dyDescent="0.2">
      <c r="A23" s="10"/>
      <c r="B23" s="44"/>
      <c r="C23" s="2"/>
      <c r="D23" s="6"/>
      <c r="E23" s="6"/>
      <c r="F23" s="46"/>
    </row>
    <row r="24" spans="1:7" x14ac:dyDescent="0.2">
      <c r="A24" s="10"/>
      <c r="B24" s="44" t="s">
        <v>171</v>
      </c>
      <c r="C24" s="2"/>
      <c r="D24" s="6"/>
      <c r="E24" s="6"/>
      <c r="F24" s="46">
        <f>F152</f>
        <v>0</v>
      </c>
    </row>
    <row r="25" spans="1:7" x14ac:dyDescent="0.2">
      <c r="B25" s="44"/>
      <c r="C25" s="2"/>
      <c r="D25" s="6"/>
      <c r="E25" s="6"/>
      <c r="F25" s="46"/>
    </row>
    <row r="26" spans="1:7" x14ac:dyDescent="0.2">
      <c r="A26" s="47"/>
      <c r="B26" s="48" t="s">
        <v>14</v>
      </c>
      <c r="C26" s="49"/>
      <c r="D26" s="50"/>
      <c r="E26" s="51" t="s">
        <v>13</v>
      </c>
      <c r="F26" s="51">
        <f>SUM(F13:F25)</f>
        <v>0</v>
      </c>
    </row>
    <row r="27" spans="1:7" x14ac:dyDescent="0.2">
      <c r="A27" s="47"/>
      <c r="B27" s="52"/>
      <c r="C27" s="23"/>
      <c r="D27" s="24"/>
      <c r="E27" s="53"/>
      <c r="F27" s="53"/>
    </row>
    <row r="28" spans="1:7" x14ac:dyDescent="0.2">
      <c r="A28" s="47"/>
      <c r="B28" s="52" t="s">
        <v>32</v>
      </c>
      <c r="C28" s="23"/>
      <c r="D28" s="24">
        <v>0.22</v>
      </c>
      <c r="E28" s="53" t="s">
        <v>13</v>
      </c>
      <c r="F28" s="53">
        <f>D28*F26</f>
        <v>0</v>
      </c>
    </row>
    <row r="29" spans="1:7" x14ac:dyDescent="0.2">
      <c r="A29" s="47"/>
      <c r="B29" s="52"/>
      <c r="C29" s="23"/>
      <c r="D29" s="24"/>
      <c r="E29" s="53"/>
      <c r="F29" s="53"/>
    </row>
    <row r="30" spans="1:7" x14ac:dyDescent="0.2">
      <c r="A30" s="47"/>
      <c r="B30" s="54" t="s">
        <v>15</v>
      </c>
      <c r="C30" s="55"/>
      <c r="D30" s="56"/>
      <c r="E30" s="57" t="s">
        <v>13</v>
      </c>
      <c r="F30" s="57">
        <f>SUM(F26:F28)</f>
        <v>0</v>
      </c>
      <c r="G30" s="14"/>
    </row>
    <row r="31" spans="1:7" x14ac:dyDescent="0.2">
      <c r="A31" s="47"/>
      <c r="B31" s="58"/>
      <c r="C31" s="59"/>
      <c r="D31" s="60"/>
      <c r="E31" s="60"/>
      <c r="F31" s="60"/>
    </row>
    <row r="32" spans="1:7" x14ac:dyDescent="0.2">
      <c r="B32" s="15" t="s">
        <v>43</v>
      </c>
      <c r="D32" s="61"/>
    </row>
    <row r="33" spans="1:6" x14ac:dyDescent="0.2">
      <c r="B33" s="16"/>
      <c r="D33" s="61"/>
      <c r="E33" s="10"/>
      <c r="F33" s="10"/>
    </row>
    <row r="34" spans="1:6" ht="25.5" x14ac:dyDescent="0.2">
      <c r="B34" s="17" t="s">
        <v>45</v>
      </c>
      <c r="D34" s="61"/>
      <c r="E34" s="10"/>
      <c r="F34" s="10"/>
    </row>
    <row r="35" spans="1:6" x14ac:dyDescent="0.2">
      <c r="B35" s="16"/>
      <c r="D35" s="61"/>
      <c r="E35" s="10"/>
      <c r="F35" s="10"/>
    </row>
    <row r="36" spans="1:6" ht="63.75" x14ac:dyDescent="0.2">
      <c r="B36" s="17" t="s">
        <v>44</v>
      </c>
      <c r="D36" s="61"/>
      <c r="E36" s="10"/>
      <c r="F36" s="10"/>
    </row>
    <row r="37" spans="1:6" x14ac:dyDescent="0.2">
      <c r="B37" s="17"/>
      <c r="D37" s="61"/>
      <c r="E37" s="10"/>
      <c r="F37" s="10"/>
    </row>
    <row r="38" spans="1:6" ht="114.75" x14ac:dyDescent="0.2">
      <c r="B38" s="17" t="s">
        <v>46</v>
      </c>
      <c r="D38" s="61"/>
      <c r="E38" s="10"/>
      <c r="F38" s="10"/>
    </row>
    <row r="39" spans="1:6" x14ac:dyDescent="0.2">
      <c r="D39" s="61"/>
      <c r="E39" s="10"/>
      <c r="F39" s="10"/>
    </row>
    <row r="40" spans="1:6" x14ac:dyDescent="0.2">
      <c r="D40" s="61"/>
      <c r="E40" s="10"/>
      <c r="F40" s="10"/>
    </row>
    <row r="41" spans="1:6" x14ac:dyDescent="0.2">
      <c r="B41" s="15" t="s">
        <v>47</v>
      </c>
      <c r="D41" s="61"/>
      <c r="E41" s="10"/>
      <c r="F41" s="10"/>
    </row>
    <row r="42" spans="1:6" x14ac:dyDescent="0.2">
      <c r="B42" s="16"/>
      <c r="D42" s="61"/>
      <c r="E42" s="10"/>
      <c r="F42" s="10"/>
    </row>
    <row r="43" spans="1:6" x14ac:dyDescent="0.2">
      <c r="A43" s="19"/>
      <c r="B43" s="16" t="s">
        <v>48</v>
      </c>
      <c r="D43" s="61"/>
      <c r="E43" s="10"/>
      <c r="F43" s="10"/>
    </row>
    <row r="44" spans="1:6" x14ac:dyDescent="0.2">
      <c r="A44" s="19"/>
      <c r="B44" s="16" t="s">
        <v>49</v>
      </c>
      <c r="D44" s="61"/>
      <c r="E44" s="10"/>
      <c r="F44" s="10"/>
    </row>
    <row r="45" spans="1:6" x14ac:dyDescent="0.2">
      <c r="A45" s="19"/>
      <c r="B45" s="16" t="s">
        <v>61</v>
      </c>
      <c r="D45" s="61"/>
      <c r="E45" s="10"/>
      <c r="F45" s="10"/>
    </row>
    <row r="46" spans="1:6" x14ac:dyDescent="0.2">
      <c r="A46" s="19"/>
      <c r="B46" s="16" t="s">
        <v>50</v>
      </c>
      <c r="D46" s="61"/>
      <c r="E46" s="10"/>
      <c r="F46" s="10"/>
    </row>
    <row r="47" spans="1:6" x14ac:dyDescent="0.2">
      <c r="A47" s="19"/>
      <c r="B47" s="16" t="s">
        <v>51</v>
      </c>
      <c r="D47" s="61"/>
      <c r="E47" s="10"/>
      <c r="F47" s="10"/>
    </row>
    <row r="48" spans="1:6" x14ac:dyDescent="0.2">
      <c r="A48" s="19"/>
      <c r="B48" s="16" t="s">
        <v>52</v>
      </c>
      <c r="D48" s="61"/>
      <c r="E48" s="10"/>
      <c r="F48" s="10"/>
    </row>
    <row r="49" spans="1:6" x14ac:dyDescent="0.2">
      <c r="A49" s="19"/>
      <c r="B49" s="18" t="s">
        <v>53</v>
      </c>
      <c r="D49" s="61"/>
    </row>
    <row r="50" spans="1:6" x14ac:dyDescent="0.2">
      <c r="A50" s="19"/>
      <c r="B50" s="16" t="s">
        <v>54</v>
      </c>
      <c r="D50" s="61"/>
    </row>
    <row r="51" spans="1:6" ht="25.5" x14ac:dyDescent="0.2">
      <c r="A51" s="19"/>
      <c r="B51" s="17" t="s">
        <v>55</v>
      </c>
      <c r="D51" s="61"/>
    </row>
    <row r="52" spans="1:6" ht="25.5" x14ac:dyDescent="0.2">
      <c r="A52" s="20"/>
      <c r="B52" s="18" t="s">
        <v>56</v>
      </c>
      <c r="D52" s="61"/>
    </row>
    <row r="53" spans="1:6" ht="51" x14ac:dyDescent="0.2">
      <c r="A53" s="20"/>
      <c r="B53" s="18" t="s">
        <v>62</v>
      </c>
      <c r="D53" s="61"/>
    </row>
    <row r="54" spans="1:6" x14ac:dyDescent="0.2">
      <c r="A54" s="19"/>
      <c r="B54" s="17" t="s">
        <v>57</v>
      </c>
      <c r="D54" s="61"/>
    </row>
    <row r="55" spans="1:6" ht="38.25" x14ac:dyDescent="0.2">
      <c r="A55" s="19"/>
      <c r="B55" s="17" t="s">
        <v>58</v>
      </c>
      <c r="D55" s="61"/>
    </row>
    <row r="56" spans="1:6" ht="25.5" x14ac:dyDescent="0.2">
      <c r="A56" s="19"/>
      <c r="B56" s="17" t="s">
        <v>59</v>
      </c>
      <c r="D56" s="61"/>
    </row>
    <row r="57" spans="1:6" x14ac:dyDescent="0.2">
      <c r="A57" s="19"/>
      <c r="B57" s="16" t="s">
        <v>60</v>
      </c>
      <c r="D57" s="61"/>
    </row>
    <row r="58" spans="1:6" x14ac:dyDescent="0.2">
      <c r="A58" s="19"/>
      <c r="B58" s="16"/>
      <c r="D58" s="61"/>
    </row>
    <row r="59" spans="1:6" x14ac:dyDescent="0.2">
      <c r="A59" s="19"/>
      <c r="B59" s="15" t="s">
        <v>87</v>
      </c>
      <c r="D59" s="61"/>
    </row>
    <row r="60" spans="1:6" x14ac:dyDescent="0.2">
      <c r="A60" s="19"/>
      <c r="B60" s="16"/>
      <c r="D60" s="61"/>
    </row>
    <row r="61" spans="1:6" ht="127.5" x14ac:dyDescent="0.2">
      <c r="A61" s="19"/>
      <c r="B61" s="17" t="s">
        <v>102</v>
      </c>
      <c r="D61" s="61"/>
    </row>
    <row r="62" spans="1:6" x14ac:dyDescent="0.2">
      <c r="D62" s="61"/>
    </row>
    <row r="63" spans="1:6" x14ac:dyDescent="0.2">
      <c r="A63" s="62" t="s">
        <v>37</v>
      </c>
      <c r="B63" s="63" t="s">
        <v>38</v>
      </c>
      <c r="C63" s="64" t="s">
        <v>39</v>
      </c>
      <c r="D63" s="65" t="s">
        <v>40</v>
      </c>
      <c r="E63" s="65" t="s">
        <v>41</v>
      </c>
      <c r="F63" s="65" t="s">
        <v>42</v>
      </c>
    </row>
    <row r="64" spans="1:6" x14ac:dyDescent="0.2">
      <c r="D64" s="61"/>
    </row>
    <row r="65" spans="1:6" x14ac:dyDescent="0.2">
      <c r="B65" s="11" t="s">
        <v>111</v>
      </c>
      <c r="C65" s="38"/>
      <c r="D65" s="39"/>
      <c r="E65" s="39"/>
    </row>
    <row r="66" spans="1:6" x14ac:dyDescent="0.2">
      <c r="C66" s="38"/>
      <c r="D66" s="39"/>
      <c r="E66" s="39"/>
    </row>
    <row r="67" spans="1:6" ht="89.25" x14ac:dyDescent="0.2">
      <c r="A67" s="7" t="s">
        <v>0</v>
      </c>
      <c r="B67" s="34" t="s">
        <v>200</v>
      </c>
      <c r="C67" s="25" t="s">
        <v>17</v>
      </c>
      <c r="D67" s="6">
        <v>3</v>
      </c>
      <c r="E67" s="108"/>
      <c r="F67" s="6">
        <f>D67*E67</f>
        <v>0</v>
      </c>
    </row>
    <row r="68" spans="1:6" x14ac:dyDescent="0.2">
      <c r="B68" s="34"/>
      <c r="C68" s="25"/>
      <c r="D68" s="6"/>
      <c r="E68" s="113"/>
      <c r="F68" s="6"/>
    </row>
    <row r="69" spans="1:6" ht="38.25" x14ac:dyDescent="0.2">
      <c r="A69" s="7" t="s">
        <v>0</v>
      </c>
      <c r="B69" s="34" t="s">
        <v>167</v>
      </c>
      <c r="C69" s="25" t="s">
        <v>17</v>
      </c>
      <c r="D69" s="6">
        <v>6</v>
      </c>
      <c r="E69" s="108"/>
      <c r="F69" s="6">
        <f>D69*E69</f>
        <v>0</v>
      </c>
    </row>
    <row r="70" spans="1:6" x14ac:dyDescent="0.2">
      <c r="B70" s="118"/>
      <c r="C70" s="25"/>
      <c r="D70" s="6"/>
      <c r="E70" s="6"/>
      <c r="F70" s="6"/>
    </row>
    <row r="71" spans="1:6" x14ac:dyDescent="0.2">
      <c r="B71" s="117" t="s">
        <v>112</v>
      </c>
      <c r="C71" s="1"/>
      <c r="D71" s="4"/>
      <c r="E71" s="4"/>
      <c r="F71" s="5">
        <f>SUM(F67:F70)</f>
        <v>0</v>
      </c>
    </row>
    <row r="72" spans="1:6" x14ac:dyDescent="0.2">
      <c r="C72" s="38"/>
      <c r="D72" s="39"/>
      <c r="E72" s="39"/>
    </row>
    <row r="73" spans="1:6" x14ac:dyDescent="0.2">
      <c r="C73" s="38"/>
      <c r="D73" s="39"/>
      <c r="E73" s="39"/>
    </row>
    <row r="74" spans="1:6" x14ac:dyDescent="0.2">
      <c r="B74" s="11" t="s">
        <v>135</v>
      </c>
      <c r="C74" s="38"/>
      <c r="D74" s="39"/>
      <c r="E74" s="39"/>
    </row>
    <row r="75" spans="1:6" x14ac:dyDescent="0.2">
      <c r="C75" s="38"/>
      <c r="D75" s="39"/>
      <c r="E75" s="39"/>
    </row>
    <row r="76" spans="1:6" ht="89.25" x14ac:dyDescent="0.2">
      <c r="A76" s="7" t="s">
        <v>3</v>
      </c>
      <c r="B76" s="34" t="s">
        <v>173</v>
      </c>
      <c r="C76" s="10"/>
      <c r="D76" s="10"/>
      <c r="E76" s="10"/>
      <c r="F76" s="10"/>
    </row>
    <row r="77" spans="1:6" x14ac:dyDescent="0.2">
      <c r="B77" s="34" t="s">
        <v>168</v>
      </c>
      <c r="C77" s="25" t="s">
        <v>17</v>
      </c>
      <c r="D77" s="6">
        <v>1</v>
      </c>
      <c r="E77" s="108"/>
      <c r="F77" s="6">
        <f>D77*E77</f>
        <v>0</v>
      </c>
    </row>
    <row r="78" spans="1:6" x14ac:dyDescent="0.2">
      <c r="B78" s="34" t="s">
        <v>169</v>
      </c>
      <c r="C78" s="25" t="s">
        <v>17</v>
      </c>
      <c r="D78" s="6">
        <v>1</v>
      </c>
      <c r="E78" s="108"/>
      <c r="F78" s="6">
        <f>D78*E78</f>
        <v>0</v>
      </c>
    </row>
    <row r="79" spans="1:6" x14ac:dyDescent="0.2">
      <c r="C79" s="38"/>
      <c r="D79" s="39"/>
      <c r="E79" s="39"/>
    </row>
    <row r="80" spans="1:6" ht="102" x14ac:dyDescent="0.2">
      <c r="A80" s="7" t="s">
        <v>4</v>
      </c>
      <c r="B80" s="34" t="s">
        <v>174</v>
      </c>
      <c r="C80" s="25" t="s">
        <v>17</v>
      </c>
      <c r="D80" s="6">
        <v>1</v>
      </c>
      <c r="E80" s="108"/>
      <c r="F80" s="6">
        <f>D80*E80</f>
        <v>0</v>
      </c>
    </row>
    <row r="81" spans="1:6" x14ac:dyDescent="0.2">
      <c r="B81" s="34"/>
      <c r="C81" s="25"/>
      <c r="D81" s="6"/>
      <c r="E81" s="39"/>
      <c r="F81" s="6"/>
    </row>
    <row r="82" spans="1:6" ht="51" x14ac:dyDescent="0.2">
      <c r="A82" s="7" t="s">
        <v>5</v>
      </c>
      <c r="B82" s="34" t="s">
        <v>170</v>
      </c>
      <c r="C82" s="25" t="s">
        <v>17</v>
      </c>
      <c r="D82" s="6">
        <v>1</v>
      </c>
      <c r="E82" s="108"/>
      <c r="F82" s="6">
        <f>D82*E82</f>
        <v>0</v>
      </c>
    </row>
    <row r="83" spans="1:6" x14ac:dyDescent="0.2">
      <c r="C83" s="38"/>
      <c r="D83" s="39"/>
      <c r="E83" s="39"/>
    </row>
    <row r="84" spans="1:6" x14ac:dyDescent="0.2">
      <c r="B84" s="117" t="s">
        <v>136</v>
      </c>
      <c r="C84" s="1"/>
      <c r="D84" s="4"/>
      <c r="E84" s="4"/>
      <c r="F84" s="5">
        <f>SUM(F77:F83)</f>
        <v>0</v>
      </c>
    </row>
    <row r="85" spans="1:6" x14ac:dyDescent="0.2">
      <c r="C85" s="38"/>
      <c r="D85" s="39"/>
      <c r="E85" s="39"/>
    </row>
    <row r="86" spans="1:6" x14ac:dyDescent="0.2">
      <c r="C86" s="38"/>
      <c r="D86" s="39"/>
      <c r="E86" s="39"/>
    </row>
    <row r="87" spans="1:6" x14ac:dyDescent="0.2">
      <c r="B87" s="11" t="s">
        <v>137</v>
      </c>
      <c r="C87" s="38"/>
      <c r="D87" s="39"/>
      <c r="E87" s="39"/>
    </row>
    <row r="88" spans="1:6" x14ac:dyDescent="0.2">
      <c r="C88" s="38"/>
      <c r="D88" s="39"/>
      <c r="E88" s="39"/>
    </row>
    <row r="89" spans="1:6" ht="117.75" x14ac:dyDescent="0.2">
      <c r="A89" s="131" t="s">
        <v>8</v>
      </c>
      <c r="B89" s="118" t="s">
        <v>201</v>
      </c>
      <c r="C89" s="10"/>
      <c r="D89" s="6">
        <v>150</v>
      </c>
      <c r="E89" s="108"/>
      <c r="F89" s="6">
        <f>D89*E89</f>
        <v>0</v>
      </c>
    </row>
    <row r="90" spans="1:6" x14ac:dyDescent="0.2">
      <c r="B90" s="118"/>
      <c r="C90" s="10"/>
      <c r="D90" s="6"/>
      <c r="E90" s="39"/>
      <c r="F90" s="6"/>
    </row>
    <row r="91" spans="1:6" ht="38.25" x14ac:dyDescent="0.2">
      <c r="A91" s="7" t="s">
        <v>9</v>
      </c>
      <c r="B91" s="118" t="s">
        <v>134</v>
      </c>
      <c r="C91" s="25" t="s">
        <v>67</v>
      </c>
      <c r="D91" s="6">
        <v>330</v>
      </c>
      <c r="E91" s="108"/>
      <c r="F91" s="6">
        <f>D91*E91</f>
        <v>0</v>
      </c>
    </row>
    <row r="92" spans="1:6" x14ac:dyDescent="0.2">
      <c r="B92" s="118"/>
      <c r="C92" s="10"/>
      <c r="D92" s="6"/>
      <c r="E92" s="39"/>
      <c r="F92" s="6"/>
    </row>
    <row r="93" spans="1:6" ht="63.75" x14ac:dyDescent="0.2">
      <c r="A93" s="7" t="s">
        <v>19</v>
      </c>
      <c r="B93" s="118" t="s">
        <v>202</v>
      </c>
      <c r="C93" s="25" t="s">
        <v>67</v>
      </c>
      <c r="D93" s="6">
        <v>35</v>
      </c>
      <c r="E93" s="108"/>
      <c r="F93" s="6">
        <f>D93*E93</f>
        <v>0</v>
      </c>
    </row>
    <row r="94" spans="1:6" x14ac:dyDescent="0.2">
      <c r="C94" s="38"/>
      <c r="D94" s="39"/>
      <c r="E94" s="39"/>
    </row>
    <row r="95" spans="1:6" x14ac:dyDescent="0.2">
      <c r="B95" s="117" t="s">
        <v>138</v>
      </c>
      <c r="C95" s="1"/>
      <c r="D95" s="4"/>
      <c r="E95" s="4"/>
      <c r="F95" s="5">
        <f>SUM(F89:F94)</f>
        <v>0</v>
      </c>
    </row>
    <row r="96" spans="1:6" x14ac:dyDescent="0.2">
      <c r="C96" s="38"/>
      <c r="D96" s="39"/>
      <c r="E96" s="39"/>
    </row>
    <row r="97" spans="1:7" x14ac:dyDescent="0.2">
      <c r="C97" s="38"/>
      <c r="D97" s="39"/>
      <c r="E97" s="39"/>
    </row>
    <row r="98" spans="1:7" x14ac:dyDescent="0.2">
      <c r="B98" s="11" t="s">
        <v>139</v>
      </c>
      <c r="C98" s="38"/>
      <c r="D98" s="39"/>
      <c r="E98" s="39"/>
    </row>
    <row r="99" spans="1:7" x14ac:dyDescent="0.2">
      <c r="C99" s="38"/>
      <c r="D99" s="39"/>
      <c r="E99" s="39"/>
      <c r="G99" s="14"/>
    </row>
    <row r="100" spans="1:7" ht="38.25" x14ac:dyDescent="0.2">
      <c r="A100" s="7" t="s">
        <v>10</v>
      </c>
      <c r="B100" s="34" t="s">
        <v>77</v>
      </c>
      <c r="D100" s="10"/>
      <c r="E100" s="10"/>
      <c r="F100" s="10"/>
    </row>
    <row r="101" spans="1:7" ht="14.25" x14ac:dyDescent="0.2">
      <c r="B101" s="118" t="s">
        <v>175</v>
      </c>
      <c r="C101" s="25" t="s">
        <v>67</v>
      </c>
      <c r="D101" s="6">
        <f>GRADBENA!D127+OBRTNIŠKA!D89*2</f>
        <v>1105</v>
      </c>
      <c r="E101" s="108"/>
      <c r="F101" s="6">
        <f>D101*E101</f>
        <v>0</v>
      </c>
    </row>
    <row r="102" spans="1:7" ht="14.25" x14ac:dyDescent="0.2">
      <c r="B102" s="118" t="s">
        <v>176</v>
      </c>
      <c r="C102" s="25" t="s">
        <v>67</v>
      </c>
      <c r="D102" s="6">
        <f>OBRTNIŠKA!D89*2</f>
        <v>300</v>
      </c>
      <c r="E102" s="108"/>
      <c r="F102" s="6">
        <f>D102*E102</f>
        <v>0</v>
      </c>
    </row>
    <row r="103" spans="1:7" ht="14.25" x14ac:dyDescent="0.2">
      <c r="B103" s="118" t="s">
        <v>177</v>
      </c>
      <c r="C103" s="25" t="s">
        <v>67</v>
      </c>
      <c r="D103" s="6">
        <v>30</v>
      </c>
      <c r="E103" s="108"/>
      <c r="F103" s="6">
        <f>D103*E103</f>
        <v>0</v>
      </c>
    </row>
    <row r="104" spans="1:7" ht="14.25" x14ac:dyDescent="0.2">
      <c r="B104" s="118" t="s">
        <v>178</v>
      </c>
      <c r="C104" s="25" t="s">
        <v>67</v>
      </c>
      <c r="D104" s="6">
        <f>D91+D93+70</f>
        <v>435</v>
      </c>
      <c r="E104" s="108"/>
      <c r="F104" s="6">
        <f>D104*E104</f>
        <v>0</v>
      </c>
    </row>
    <row r="105" spans="1:7" x14ac:dyDescent="0.2">
      <c r="B105" s="118"/>
      <c r="C105" s="25"/>
      <c r="D105" s="6"/>
      <c r="E105" s="6"/>
      <c r="F105" s="6"/>
    </row>
    <row r="106" spans="1:7" ht="51" x14ac:dyDescent="0.2">
      <c r="A106" s="35" t="s">
        <v>11</v>
      </c>
      <c r="B106" s="34" t="s">
        <v>203</v>
      </c>
      <c r="C106" s="25" t="s">
        <v>67</v>
      </c>
      <c r="D106" s="6">
        <v>180</v>
      </c>
      <c r="E106" s="108"/>
      <c r="F106" s="6">
        <f>D106*E106</f>
        <v>0</v>
      </c>
    </row>
    <row r="107" spans="1:7" x14ac:dyDescent="0.2">
      <c r="A107" s="35"/>
      <c r="B107" s="118"/>
      <c r="C107" s="25"/>
      <c r="D107" s="6"/>
      <c r="E107" s="6"/>
      <c r="F107" s="6"/>
    </row>
    <row r="108" spans="1:7" ht="38.25" x14ac:dyDescent="0.2">
      <c r="A108" s="35" t="s">
        <v>12</v>
      </c>
      <c r="B108" s="34" t="s">
        <v>80</v>
      </c>
      <c r="D108" s="10"/>
      <c r="E108" s="10"/>
      <c r="F108" s="10"/>
    </row>
    <row r="109" spans="1:7" ht="14.25" x14ac:dyDescent="0.2">
      <c r="B109" s="34" t="s">
        <v>78</v>
      </c>
      <c r="C109" s="25" t="s">
        <v>67</v>
      </c>
      <c r="D109" s="6">
        <f>D101+D102</f>
        <v>1405</v>
      </c>
      <c r="E109" s="108"/>
      <c r="F109" s="6">
        <f>D109*E109</f>
        <v>0</v>
      </c>
    </row>
    <row r="110" spans="1:7" ht="14.25" x14ac:dyDescent="0.2">
      <c r="A110" s="10"/>
      <c r="B110" s="34" t="s">
        <v>79</v>
      </c>
      <c r="C110" s="25" t="s">
        <v>67</v>
      </c>
      <c r="D110" s="6">
        <f>SUM(D103:D104)</f>
        <v>465</v>
      </c>
      <c r="E110" s="108"/>
      <c r="F110" s="6">
        <f>D110*E110</f>
        <v>0</v>
      </c>
    </row>
    <row r="111" spans="1:7" x14ac:dyDescent="0.2">
      <c r="B111" s="118"/>
      <c r="C111" s="25"/>
      <c r="D111" s="6"/>
      <c r="E111" s="6"/>
      <c r="F111" s="6"/>
    </row>
    <row r="112" spans="1:7" ht="63.75" x14ac:dyDescent="0.2">
      <c r="A112" s="35" t="s">
        <v>18</v>
      </c>
      <c r="B112" s="34" t="s">
        <v>117</v>
      </c>
      <c r="C112" s="25" t="s">
        <v>67</v>
      </c>
      <c r="D112" s="6">
        <v>75</v>
      </c>
      <c r="E112" s="108"/>
      <c r="F112" s="6">
        <f>D112*E112</f>
        <v>0</v>
      </c>
    </row>
    <row r="113" spans="1:6" x14ac:dyDescent="0.2">
      <c r="B113" s="118"/>
      <c r="C113" s="25"/>
      <c r="D113" s="6"/>
      <c r="E113" s="6"/>
      <c r="F113" s="6"/>
    </row>
    <row r="114" spans="1:6" ht="38.25" x14ac:dyDescent="0.2">
      <c r="A114" s="35" t="s">
        <v>131</v>
      </c>
      <c r="B114" s="34" t="s">
        <v>118</v>
      </c>
      <c r="C114" s="25" t="s">
        <v>67</v>
      </c>
      <c r="D114" s="6">
        <v>19</v>
      </c>
      <c r="E114" s="108"/>
      <c r="F114" s="6">
        <f>D114*E114</f>
        <v>0</v>
      </c>
    </row>
    <row r="115" spans="1:6" x14ac:dyDescent="0.2">
      <c r="B115" s="118"/>
      <c r="C115" s="25"/>
      <c r="D115" s="6"/>
      <c r="E115" s="6"/>
      <c r="F115" s="6"/>
    </row>
    <row r="116" spans="1:6" ht="51" x14ac:dyDescent="0.2">
      <c r="A116" s="35" t="s">
        <v>132</v>
      </c>
      <c r="B116" s="34" t="s">
        <v>120</v>
      </c>
      <c r="C116" s="25" t="s">
        <v>119</v>
      </c>
      <c r="D116" s="6">
        <v>120</v>
      </c>
      <c r="E116" s="108"/>
      <c r="F116" s="6">
        <f>D116*E116</f>
        <v>0</v>
      </c>
    </row>
    <row r="117" spans="1:6" x14ac:dyDescent="0.2">
      <c r="C117" s="38"/>
      <c r="D117" s="39"/>
      <c r="E117" s="39"/>
    </row>
    <row r="118" spans="1:6" x14ac:dyDescent="0.2">
      <c r="B118" s="117" t="s">
        <v>140</v>
      </c>
      <c r="C118" s="1"/>
      <c r="D118" s="4"/>
      <c r="E118" s="4"/>
      <c r="F118" s="5">
        <f>SUM(F100:F117)</f>
        <v>0</v>
      </c>
    </row>
    <row r="119" spans="1:6" x14ac:dyDescent="0.2">
      <c r="C119" s="38"/>
      <c r="D119" s="39"/>
      <c r="E119" s="39"/>
    </row>
    <row r="120" spans="1:6" x14ac:dyDescent="0.2">
      <c r="C120" s="38"/>
      <c r="D120" s="39"/>
      <c r="E120" s="39"/>
    </row>
    <row r="121" spans="1:6" x14ac:dyDescent="0.2">
      <c r="B121" s="11" t="s">
        <v>141</v>
      </c>
      <c r="C121" s="38"/>
      <c r="D121" s="39"/>
      <c r="E121" s="39"/>
    </row>
    <row r="122" spans="1:6" x14ac:dyDescent="0.2">
      <c r="C122" s="38"/>
      <c r="D122" s="39"/>
      <c r="E122" s="39"/>
    </row>
    <row r="123" spans="1:6" ht="114.75" x14ac:dyDescent="0.2">
      <c r="A123" s="7" t="s">
        <v>22</v>
      </c>
      <c r="B123" s="118" t="s">
        <v>179</v>
      </c>
      <c r="C123" s="25" t="s">
        <v>67</v>
      </c>
      <c r="D123" s="6">
        <v>15</v>
      </c>
      <c r="E123" s="108"/>
      <c r="F123" s="6">
        <f>D123*E123</f>
        <v>0</v>
      </c>
    </row>
    <row r="124" spans="1:6" x14ac:dyDescent="0.2">
      <c r="B124" s="118"/>
      <c r="C124" s="25"/>
      <c r="D124" s="6"/>
      <c r="E124" s="113"/>
      <c r="F124" s="6"/>
    </row>
    <row r="125" spans="1:6" ht="76.5" x14ac:dyDescent="0.2">
      <c r="A125" s="7" t="s">
        <v>23</v>
      </c>
      <c r="B125" s="118" t="s">
        <v>180</v>
      </c>
      <c r="C125" s="25" t="s">
        <v>67</v>
      </c>
      <c r="D125" s="6">
        <v>35</v>
      </c>
      <c r="E125" s="108"/>
      <c r="F125" s="6">
        <f>D125*E125</f>
        <v>0</v>
      </c>
    </row>
    <row r="126" spans="1:6" x14ac:dyDescent="0.2">
      <c r="B126" s="118"/>
      <c r="C126" s="25"/>
      <c r="D126" s="6"/>
      <c r="E126" s="113"/>
      <c r="F126" s="6"/>
    </row>
    <row r="127" spans="1:6" ht="51" x14ac:dyDescent="0.2">
      <c r="A127" s="7" t="s">
        <v>121</v>
      </c>
      <c r="B127" s="118" t="s">
        <v>126</v>
      </c>
      <c r="C127" s="25" t="s">
        <v>67</v>
      </c>
      <c r="D127" s="6">
        <v>425</v>
      </c>
      <c r="E127" s="108"/>
      <c r="F127" s="6">
        <f>D127*E127</f>
        <v>0</v>
      </c>
    </row>
    <row r="128" spans="1:6" x14ac:dyDescent="0.2">
      <c r="B128" s="118"/>
      <c r="C128" s="25"/>
      <c r="D128" s="6"/>
      <c r="E128" s="113"/>
      <c r="F128" s="6"/>
    </row>
    <row r="129" spans="1:6" ht="51" x14ac:dyDescent="0.2">
      <c r="A129" s="7" t="s">
        <v>122</v>
      </c>
      <c r="B129" s="118" t="s">
        <v>181</v>
      </c>
      <c r="C129" s="25" t="s">
        <v>67</v>
      </c>
      <c r="D129" s="6">
        <v>25</v>
      </c>
      <c r="E129" s="108"/>
      <c r="F129" s="6">
        <f>D129*E129</f>
        <v>0</v>
      </c>
    </row>
    <row r="130" spans="1:6" x14ac:dyDescent="0.2">
      <c r="B130" s="118"/>
      <c r="C130" s="25"/>
      <c r="D130" s="6"/>
      <c r="E130" s="113"/>
      <c r="F130" s="6"/>
    </row>
    <row r="131" spans="1:6" ht="51" x14ac:dyDescent="0.2">
      <c r="A131" s="7" t="s">
        <v>123</v>
      </c>
      <c r="B131" s="118" t="s">
        <v>125</v>
      </c>
      <c r="C131" s="25" t="s">
        <v>119</v>
      </c>
      <c r="D131" s="6">
        <v>407</v>
      </c>
      <c r="E131" s="108"/>
      <c r="F131" s="6">
        <f>D131*E131</f>
        <v>0</v>
      </c>
    </row>
    <row r="132" spans="1:6" x14ac:dyDescent="0.2">
      <c r="A132" s="10"/>
      <c r="B132" s="118"/>
      <c r="C132" s="25"/>
      <c r="D132" s="6"/>
      <c r="E132" s="113"/>
      <c r="F132" s="6"/>
    </row>
    <row r="133" spans="1:6" ht="51" x14ac:dyDescent="0.2">
      <c r="A133" s="7" t="s">
        <v>185</v>
      </c>
      <c r="B133" s="118" t="s">
        <v>182</v>
      </c>
      <c r="C133" s="25" t="s">
        <v>119</v>
      </c>
      <c r="D133" s="6">
        <v>32</v>
      </c>
      <c r="E133" s="108"/>
      <c r="F133" s="6">
        <f>D133*E133</f>
        <v>0</v>
      </c>
    </row>
    <row r="134" spans="1:6" x14ac:dyDescent="0.2">
      <c r="A134" s="10"/>
      <c r="B134" s="118"/>
      <c r="C134" s="25"/>
      <c r="D134" s="6"/>
      <c r="E134" s="113"/>
      <c r="F134" s="6"/>
    </row>
    <row r="135" spans="1:6" ht="51" x14ac:dyDescent="0.2">
      <c r="A135" s="7" t="s">
        <v>186</v>
      </c>
      <c r="B135" s="118" t="s">
        <v>183</v>
      </c>
      <c r="C135" s="25" t="s">
        <v>67</v>
      </c>
      <c r="D135" s="6">
        <v>1.5</v>
      </c>
      <c r="E135" s="108"/>
      <c r="F135" s="6">
        <f>D135*E135</f>
        <v>0</v>
      </c>
    </row>
    <row r="136" spans="1:6" x14ac:dyDescent="0.2">
      <c r="A136" s="10"/>
      <c r="B136" s="118"/>
      <c r="C136" s="25"/>
      <c r="D136" s="6"/>
      <c r="E136" s="113"/>
      <c r="F136" s="6"/>
    </row>
    <row r="137" spans="1:6" ht="51" x14ac:dyDescent="0.2">
      <c r="A137" s="7" t="s">
        <v>187</v>
      </c>
      <c r="B137" s="118" t="s">
        <v>184</v>
      </c>
      <c r="C137" s="25" t="s">
        <v>119</v>
      </c>
      <c r="D137" s="6">
        <v>5</v>
      </c>
      <c r="E137" s="108"/>
      <c r="F137" s="6">
        <f>D137*E137</f>
        <v>0</v>
      </c>
    </row>
    <row r="138" spans="1:6" x14ac:dyDescent="0.2">
      <c r="C138" s="38"/>
      <c r="D138" s="39"/>
      <c r="E138" s="39"/>
    </row>
    <row r="139" spans="1:6" x14ac:dyDescent="0.2">
      <c r="B139" s="69" t="s">
        <v>142</v>
      </c>
      <c r="C139" s="1"/>
      <c r="D139" s="4"/>
      <c r="E139" s="4"/>
      <c r="F139" s="5">
        <f>SUM(F123:F138)</f>
        <v>0</v>
      </c>
    </row>
    <row r="140" spans="1:6" x14ac:dyDescent="0.2">
      <c r="C140" s="38"/>
      <c r="D140" s="39"/>
      <c r="E140" s="39"/>
    </row>
    <row r="141" spans="1:6" x14ac:dyDescent="0.2">
      <c r="C141" s="38"/>
      <c r="D141" s="39"/>
      <c r="E141" s="39"/>
    </row>
    <row r="142" spans="1:6" x14ac:dyDescent="0.2">
      <c r="B142" s="11" t="s">
        <v>171</v>
      </c>
      <c r="C142" s="38"/>
      <c r="D142" s="39"/>
      <c r="E142" s="39"/>
    </row>
    <row r="143" spans="1:6" x14ac:dyDescent="0.2">
      <c r="C143" s="38"/>
      <c r="D143" s="39"/>
      <c r="E143" s="39"/>
    </row>
    <row r="144" spans="1:6" ht="76.5" x14ac:dyDescent="0.2">
      <c r="A144" s="7" t="s">
        <v>192</v>
      </c>
      <c r="B144" s="34" t="s">
        <v>188</v>
      </c>
      <c r="C144" s="10"/>
      <c r="D144" s="10"/>
      <c r="E144" s="10"/>
      <c r="F144" s="10"/>
    </row>
    <row r="145" spans="1:6" x14ac:dyDescent="0.2">
      <c r="B145" s="34" t="s">
        <v>168</v>
      </c>
      <c r="C145" s="25" t="s">
        <v>17</v>
      </c>
      <c r="D145" s="6">
        <v>1</v>
      </c>
      <c r="E145" s="108"/>
      <c r="F145" s="6">
        <f>D145*E145</f>
        <v>0</v>
      </c>
    </row>
    <row r="146" spans="1:6" x14ac:dyDescent="0.2">
      <c r="B146" s="34" t="s">
        <v>169</v>
      </c>
      <c r="C146" s="25" t="s">
        <v>17</v>
      </c>
      <c r="D146" s="6">
        <v>1</v>
      </c>
      <c r="E146" s="108"/>
      <c r="F146" s="6">
        <f>D146*E146</f>
        <v>0</v>
      </c>
    </row>
    <row r="147" spans="1:6" x14ac:dyDescent="0.2">
      <c r="C147" s="38"/>
      <c r="D147" s="39"/>
      <c r="E147" s="39"/>
    </row>
    <row r="148" spans="1:6" ht="89.25" x14ac:dyDescent="0.2">
      <c r="A148" s="7" t="s">
        <v>193</v>
      </c>
      <c r="B148" s="34" t="s">
        <v>189</v>
      </c>
      <c r="C148" s="25" t="s">
        <v>17</v>
      </c>
      <c r="D148" s="6">
        <v>2</v>
      </c>
      <c r="E148" s="108"/>
      <c r="F148" s="6">
        <f>D148*E148</f>
        <v>0</v>
      </c>
    </row>
    <row r="149" spans="1:6" x14ac:dyDescent="0.2">
      <c r="B149" s="34"/>
      <c r="C149" s="25"/>
      <c r="D149" s="6"/>
      <c r="E149" s="39"/>
      <c r="F149" s="6"/>
    </row>
    <row r="150" spans="1:6" ht="63.75" x14ac:dyDescent="0.2">
      <c r="A150" s="7" t="s">
        <v>194</v>
      </c>
      <c r="B150" s="34" t="s">
        <v>190</v>
      </c>
      <c r="C150" s="25" t="s">
        <v>144</v>
      </c>
      <c r="D150" s="6">
        <v>60</v>
      </c>
      <c r="E150" s="108"/>
      <c r="F150" s="6">
        <f>D150*E150</f>
        <v>0</v>
      </c>
    </row>
    <row r="151" spans="1:6" x14ac:dyDescent="0.2">
      <c r="C151" s="38"/>
      <c r="D151" s="39"/>
      <c r="E151" s="39"/>
    </row>
    <row r="152" spans="1:6" x14ac:dyDescent="0.2">
      <c r="B152" s="117" t="s">
        <v>172</v>
      </c>
      <c r="C152" s="1"/>
      <c r="D152" s="4"/>
      <c r="E152" s="4"/>
      <c r="F152" s="5">
        <f>SUM(F145:F151)</f>
        <v>0</v>
      </c>
    </row>
  </sheetData>
  <sheetProtection password="ED67" sheet="1" objects="1" scenarios="1" selectLockedCells="1"/>
  <mergeCells count="2">
    <mergeCell ref="B10:F10"/>
    <mergeCell ref="B11:F11"/>
  </mergeCells>
  <pageMargins left="0.98425196850393704" right="0.39370078740157483" top="0.98425196850393704" bottom="0.78740157480314965" header="0" footer="0"/>
  <pageSetup paperSize="9" scale="94" orientation="portrait" r:id="rId1"/>
  <headerFooter alignWithMargins="0">
    <oddHeader xml:space="preserve">&amp;L&amp;"Arial,Navadno"&amp;8Popis del&amp;R&amp;"Arial,Navadno"&amp;8 Ureditev prostorov - 2. nadstropje
</oddHeader>
    <oddFooter>&amp;L&amp;8
&amp;C&amp;8&amp;P/&amp;N&amp;R&amp;"Arial,Navadno"&amp;8Investitor: Zavod za šolstvo</oddFooter>
  </headerFooter>
  <rowBreaks count="4" manualBreakCount="4">
    <brk id="31" max="16383" man="1"/>
    <brk id="62" max="5" man="1"/>
    <brk id="120" max="5" man="1"/>
    <brk id="1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4</vt:i4>
      </vt:variant>
    </vt:vector>
  </HeadingPairs>
  <TitlesOfParts>
    <vt:vector size="7" baseType="lpstr">
      <vt:lpstr>REKAPITULACIJA</vt:lpstr>
      <vt:lpstr>GRADBENA</vt:lpstr>
      <vt:lpstr>OBRTNIŠKA</vt:lpstr>
      <vt:lpstr>GRADBENA!Področje_tiskanja</vt:lpstr>
      <vt:lpstr>OBRTNIŠKA!Področje_tiskanja</vt:lpstr>
      <vt:lpstr>GRADBENA!Tiskanje_naslovov</vt:lpstr>
      <vt:lpstr>OBRTNIŠKA!Tiskanje_naslovov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Pino d.o.o.</dc:creator>
  <cp:lastModifiedBy>Pino</cp:lastModifiedBy>
  <cp:lastPrinted>2020-06-29T12:21:12Z</cp:lastPrinted>
  <dcterms:created xsi:type="dcterms:W3CDTF">2005-10-27T05:42:28Z</dcterms:created>
  <dcterms:modified xsi:type="dcterms:W3CDTF">2020-07-07T07:42:29Z</dcterms:modified>
</cp:coreProperties>
</file>